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Sheet1!$A$1:$P$79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<sst xmlns="http://schemas.openxmlformats.org/spreadsheetml/2006/main" count="653" uniqueCount="296">
  <si>
    <t>附件：</t>
  </si>
  <si>
    <t>方山县2021年统筹整合财政涉农资金使用计划表</t>
  </si>
  <si>
    <t>单位：万元</t>
  </si>
  <si>
    <t>序号</t>
  </si>
  <si>
    <t>项目名称</t>
  </si>
  <si>
    <t>项目建设地点</t>
  </si>
  <si>
    <t>主要建设项目与规模</t>
  </si>
  <si>
    <t>资金筹集规模</t>
  </si>
  <si>
    <t>资金来源</t>
  </si>
  <si>
    <t>项目建设性质</t>
  </si>
  <si>
    <t>建设期限</t>
  </si>
  <si>
    <t>计划进度</t>
  </si>
  <si>
    <t>项目预期效益</t>
  </si>
  <si>
    <t xml:space="preserve">项目责任单位 </t>
  </si>
  <si>
    <t>项目责任人</t>
  </si>
  <si>
    <t>备注</t>
  </si>
  <si>
    <t>小计</t>
  </si>
  <si>
    <t>统筹整合资金</t>
  </si>
  <si>
    <t>其他</t>
  </si>
  <si>
    <t>开工时间</t>
  </si>
  <si>
    <t>完工时间</t>
  </si>
  <si>
    <t>总计</t>
  </si>
  <si>
    <t>一</t>
  </si>
  <si>
    <t>五个一批项目</t>
  </si>
  <si>
    <t>(一)</t>
  </si>
  <si>
    <t>产业扶贫项目</t>
  </si>
  <si>
    <t>金融扶贫项目</t>
  </si>
  <si>
    <t xml:space="preserve">   </t>
  </si>
  <si>
    <t>建档立卡贫困户贷款贴息</t>
  </si>
  <si>
    <t>全县</t>
  </si>
  <si>
    <t>计划安排500万元，用于2020年第四季度小额贷款贴息和2021年度小额贷款贴息</t>
  </si>
  <si>
    <t>中央</t>
  </si>
  <si>
    <t>新建</t>
  </si>
  <si>
    <t>预计可为获得贷款的大约2300户建档立卡贫困户给予贷款贴息，减轻贫困户的还款负担。</t>
  </si>
  <si>
    <t>乡村振兴局</t>
  </si>
  <si>
    <t>崔志刚</t>
  </si>
  <si>
    <t>产业发展扶贫项目</t>
  </si>
  <si>
    <t>生产托管</t>
  </si>
  <si>
    <t>全县实施农业生产托管业务</t>
  </si>
  <si>
    <t>县</t>
  </si>
  <si>
    <t>3.10</t>
  </si>
  <si>
    <t>12.10</t>
  </si>
  <si>
    <t>为贫困户创造就业机会，带动贫困户增加收入。</t>
  </si>
  <si>
    <t>农经局</t>
  </si>
  <si>
    <t>赵荣勤</t>
  </si>
  <si>
    <t>产业发展</t>
  </si>
  <si>
    <t>麻地会郝家庄村</t>
  </si>
  <si>
    <t>购买西门达尔牛</t>
  </si>
  <si>
    <t>4.6</t>
  </si>
  <si>
    <t>11.25</t>
  </si>
  <si>
    <t>扶持合作社产业发展，解决部分贫困户就业。</t>
  </si>
  <si>
    <t>峪口镇峪口村</t>
  </si>
  <si>
    <t>番茄加工设备购置</t>
  </si>
  <si>
    <t>4.20</t>
  </si>
  <si>
    <t>7.10</t>
  </si>
  <si>
    <t>圪洞镇库区四个移民村</t>
  </si>
  <si>
    <t>生产道路硬化、集水井等</t>
  </si>
  <si>
    <t>3.20</t>
  </si>
  <si>
    <t>6.30</t>
  </si>
  <si>
    <t>贫困户参与，增加工资性收入，同时改善了村内生产生活条件。</t>
  </si>
  <si>
    <t>移民中心</t>
  </si>
  <si>
    <t>刘永强</t>
  </si>
  <si>
    <t>全县90个行政村</t>
  </si>
  <si>
    <t>产业发展项目</t>
  </si>
  <si>
    <t>12.25</t>
  </si>
  <si>
    <t>为我县脱贫攻坚巩固提升提供保障。</t>
  </si>
  <si>
    <t>组织部</t>
  </si>
  <si>
    <t>孙淼焱</t>
  </si>
  <si>
    <t>果树栽植项目</t>
  </si>
  <si>
    <t>圪洞镇古贤村</t>
  </si>
  <si>
    <t>栽植山楂300亩，道路维修1800米</t>
  </si>
  <si>
    <t>市</t>
  </si>
  <si>
    <t>4.10</t>
  </si>
  <si>
    <t>10.28</t>
  </si>
  <si>
    <t>增加村集体经济收入，为贫困户创造就业机会，带动贫困户增加收入。</t>
  </si>
  <si>
    <t>圪洞镇</t>
  </si>
  <si>
    <t>王志明</t>
  </si>
  <si>
    <t>生猪养殖</t>
  </si>
  <si>
    <t>马坊镇里其村、积翠镇刘家庄村、峪口镇新隆湾、周家山、大武镇东坡村</t>
  </si>
  <si>
    <t>建立5个规模养殖场，母猪存栏增加3000头、育肥猪存栏增加50000头，全县出栏增加100000头</t>
  </si>
  <si>
    <t>3.1</t>
  </si>
  <si>
    <t>12.31</t>
  </si>
  <si>
    <t>巩固脱贫攻坚成果，为贫困户创造就业机会，增加贫困户就业收入，提升能繁母猪数量，稳定生猪市场，带动粪污资源化综合利用，形成农牧循环经济模式，减少环境污染。</t>
  </si>
  <si>
    <t>畜牧局</t>
  </si>
  <si>
    <t>王熙照</t>
  </si>
  <si>
    <t>饲草种植</t>
  </si>
  <si>
    <t>1478户种植户种植7036.75亩青玉米</t>
  </si>
  <si>
    <t>10.25</t>
  </si>
  <si>
    <t>种植参与1478户，贫困户600余户，每户均可增收740元。</t>
  </si>
  <si>
    <t>新建大曲厂</t>
  </si>
  <si>
    <t>马坊镇</t>
  </si>
  <si>
    <t>10.20</t>
  </si>
  <si>
    <t>农业农村局</t>
  </si>
  <si>
    <t>宋小平</t>
  </si>
  <si>
    <t>农产品仓储冷链建设项目</t>
  </si>
  <si>
    <t>主要建设冷库4210立方米，配套清洗、包装设备</t>
  </si>
  <si>
    <t>年产5000吨中药饮片生产项目</t>
  </si>
  <si>
    <t>马坊镇开府村</t>
  </si>
  <si>
    <t>建设加工车间、加工设备、储藏库、检验设备等</t>
  </si>
  <si>
    <t>20000头肉牛标准化养殖基地标杆项目</t>
  </si>
  <si>
    <t>积翠镇赤红村</t>
  </si>
  <si>
    <t>20000头肉牛标准化养殖场</t>
  </si>
  <si>
    <t>特色产业园区建设项目</t>
  </si>
  <si>
    <t>在峪口镇峪口村至北武当镇韩庄村，由政府以1000元/亩的价格统一流转土地1000亩，实施1000亩辣椒种植田园综合体项目，以此带动大武镇、圪洞镇发展辣椒种植产业，其中大武镇种植200亩，圪洞镇种植300亩。</t>
  </si>
  <si>
    <t>发展产业，增加贫困户收入</t>
  </si>
  <si>
    <t>中药材产业发展项目</t>
  </si>
  <si>
    <t>全县种植中药材3000亩</t>
  </si>
  <si>
    <t>提高中药材标准化种植水平，农户户均增收400元</t>
  </si>
  <si>
    <t>田园综合体</t>
  </si>
  <si>
    <t>峪口镇、北武当镇</t>
  </si>
  <si>
    <t>游乐园建设，停车场、观光亭等建设</t>
  </si>
  <si>
    <t>项目的实施促进旅游产业发展，拓宽农民增收途径，促进三产融合</t>
  </si>
  <si>
    <t>中药材种植项目</t>
  </si>
  <si>
    <t>中药材示范种植黄芪、黄芩等</t>
  </si>
  <si>
    <t>农民增产增收，通过示范种植农民增产增收</t>
  </si>
  <si>
    <t>养殖基地建设</t>
  </si>
  <si>
    <t>积翠镇赵庄村</t>
  </si>
  <si>
    <t>建设养殖基地项目</t>
  </si>
  <si>
    <t>5.10</t>
  </si>
  <si>
    <t>积翠镇</t>
  </si>
  <si>
    <t>张庆斌</t>
  </si>
  <si>
    <t>乡村旅游</t>
  </si>
  <si>
    <t>峪口镇张家塔村</t>
  </si>
  <si>
    <t>该项目主要对张家塔古村落进行抢救性修复，包括恢复全村地下通道及排水渠，恢复古砖砌道路2000米，选择代表性院落恢复3-5院，整理每个院落传承资料，讲好名俗及乡村故事等。</t>
  </si>
  <si>
    <t>发展旅游产业，增加贫困户收入</t>
  </si>
  <si>
    <t>峪口镇</t>
  </si>
  <si>
    <t>刘建平</t>
  </si>
  <si>
    <t>巩固脱贫攻坚与乡村振兴</t>
  </si>
  <si>
    <t>乡村振兴产业项目</t>
  </si>
  <si>
    <t>利于全县巩固脱贫攻坚成果，增加贫困户收入。</t>
  </si>
  <si>
    <t>光伏扶贫项目</t>
  </si>
  <si>
    <t>刘家庄18兆瓦光伏电站项目</t>
  </si>
  <si>
    <t>刘家庄村</t>
  </si>
  <si>
    <t>电站建设补助</t>
  </si>
  <si>
    <t>中央、省</t>
  </si>
  <si>
    <t>光伏发电纯收益分配给贫困村，通过公益性事业、公益性岗位和奖励补助，使贫困户受益。</t>
  </si>
  <si>
    <t>袁家甲13.53兆瓦光伏电站项目</t>
  </si>
  <si>
    <t>袁家甲村</t>
  </si>
  <si>
    <t>袁家甲光伏电站道路建设项目</t>
  </si>
  <si>
    <t>道路改线、路面硬化、修建排水渠、修建护栏等</t>
  </si>
  <si>
    <t>3.30</t>
  </si>
  <si>
    <t>6.3</t>
  </si>
  <si>
    <t>项目完成后，改善交通状况，方便光伏电站运维人员的安全交通和运送物资的及时运送。</t>
  </si>
  <si>
    <t>（二）</t>
  </si>
  <si>
    <t>教育扶贫项目</t>
  </si>
  <si>
    <t>雨露计划</t>
  </si>
  <si>
    <t>全县“建档立卡”贫困户家庭中，在校就读的中职生、高职生在校期间，每生每年给予3000元的生活困难补助 ，预计1200人</t>
  </si>
  <si>
    <t>7.30</t>
  </si>
  <si>
    <t>可解决1500名贫困家庭中职生、高职生上学期间生活困难</t>
  </si>
  <si>
    <t>（三）</t>
  </si>
  <si>
    <t>生态扶贫项目</t>
  </si>
  <si>
    <t>生态造林</t>
  </si>
  <si>
    <t>生态造林项目</t>
  </si>
  <si>
    <t>续建</t>
  </si>
  <si>
    <t>3.9</t>
  </si>
  <si>
    <t>10.2</t>
  </si>
  <si>
    <t>生态环境改善，贫困户获得劳务收入</t>
  </si>
  <si>
    <t>林业局</t>
  </si>
  <si>
    <t>薛卫华</t>
  </si>
  <si>
    <t>黄河和黄河流域防护林屏障建设工程</t>
  </si>
  <si>
    <t>植苗造林2600亩</t>
  </si>
  <si>
    <t>省</t>
  </si>
  <si>
    <t>8.20</t>
  </si>
  <si>
    <t>11.20</t>
  </si>
  <si>
    <t>提高森林覆盖率，防止水土流失。</t>
  </si>
  <si>
    <t>林木种苗补助项目</t>
  </si>
  <si>
    <t>圪洞镇庄上村</t>
  </si>
  <si>
    <t>栽植杜梨、核桃楸</t>
  </si>
  <si>
    <t>丰富造林绿化树种，维护和丰富区域生物多样化，推动我省林业生态持续快速发展。</t>
  </si>
  <si>
    <t>退耕成果巩固（未成林造林地管护）</t>
  </si>
  <si>
    <t>机械拉网</t>
  </si>
  <si>
    <t>有效改善牲畜游牧毁坏、践踏树木。</t>
  </si>
  <si>
    <t>陆生野生动物疫病监测及湿地保护</t>
  </si>
  <si>
    <t>横泉水库周边</t>
  </si>
  <si>
    <t>建设瞭望塔1座，宣传牌12个，湿地植被恢复180亩</t>
  </si>
  <si>
    <t>对北川河湿地公园环境和鸟类活动有效监测，尽快恢复湿地植被，展示优美的湿地生态景观。</t>
  </si>
  <si>
    <t>绿化提升项目</t>
  </si>
  <si>
    <t>圪洞镇前东旺坪村、红花沟</t>
  </si>
  <si>
    <t>绿化栽植27.4亩，112平方米，栽植栽植油松、白皮松、桧柏、侧柏、国槐、龙爪槐、金叶榆、紫叶矮樱、紫穗槐、红叶小檗、三叶地锦、黄花菜、共计栽植数量71949株（丛）、112平方米</t>
  </si>
  <si>
    <t>9.30</t>
  </si>
  <si>
    <t>改善村生态环境，提升村民生活质量，预计可使参与项目实施的贫困劳力25人，共可获得收入约24万元。</t>
  </si>
  <si>
    <t>（四）</t>
  </si>
  <si>
    <t>社会保障兜底扶贫项目</t>
  </si>
  <si>
    <t>一保通扶贫项目</t>
  </si>
  <si>
    <t>1.1</t>
  </si>
  <si>
    <t>通过规范的管理，确保扶贫政策得到时落实，提高资金使用效率。</t>
  </si>
  <si>
    <t>（五）</t>
  </si>
  <si>
    <t>易地扶贫搬迁项目</t>
  </si>
  <si>
    <t>圪洞二期移民安置点堤防建设</t>
  </si>
  <si>
    <t>圪洞镇津良庄村</t>
  </si>
  <si>
    <t>用于移民小区堤防建设</t>
  </si>
  <si>
    <t>4.1</t>
  </si>
  <si>
    <t>10.10</t>
  </si>
  <si>
    <t>改变了小区容貌，改善了生产生活条件</t>
  </si>
  <si>
    <t>二</t>
  </si>
  <si>
    <t>基础设施建设项目</t>
  </si>
  <si>
    <t>高标准农田建设</t>
  </si>
  <si>
    <t>马坊镇开府村、赤坚岭、吴家沟、麻峪、西沟</t>
  </si>
  <si>
    <t>土地平整工程3634.98亩，土壤改良工程13300亩，灌溉与排水工程1000亩，田间道路工程19.01km等</t>
  </si>
  <si>
    <t>项目实施后，玉米亩均增产100公斤；一年新增产粮食138万公斤，按照玉米2.4元/公斤计算，可增收331.2万元；项目区每亩耕地节约成本约100元，项目区节本增效409万元，项目区农民可新增人均年纯收入998元。</t>
  </si>
  <si>
    <t>峪口镇峪口村、石板梁村、花家坡村、圪针湾村、兴隆湾村、东湾村、吉家庄村、土坌则村、圪叉咀村、桥沟村，麻地会乡石湾村、赵庄村、水沟湾村、麻地会村、大西沟村、西坡村、庄上村和胡堡村，圪洞镇津良庄村，及林业种苗服务中心，共19个村和1个单位。</t>
  </si>
  <si>
    <t>土地平整1415亩、土壤改良11803亩、灌溉排水新增恢复改善8680亩、田间道路修建12.12km、农田防护5360株等</t>
  </si>
  <si>
    <t>项目完成后新增、改善灌溉面积8680亩；灌溉水利用率提高度为0.1个百分点、道路通达度95%、灌溉总产值1099万元，净增农业总产值440万元，项目区农民可新增人均年纯收入120元。</t>
  </si>
  <si>
    <t>太阳能路灯</t>
  </si>
  <si>
    <t>太阳能路灯电池更换</t>
  </si>
  <si>
    <t>4.11</t>
  </si>
  <si>
    <t>10.30</t>
  </si>
  <si>
    <t>方便村民生活，改善生活条件。</t>
  </si>
  <si>
    <t>环境卫生整治</t>
  </si>
  <si>
    <t>房屋立面墙体全部粉刷、墙面维修、停车位划线、刷树、花栏维修等</t>
  </si>
  <si>
    <t>通过环境卫生整治、改善群众居住环境质量、提高幸福生活指数。</t>
  </si>
  <si>
    <t>雷海云</t>
  </si>
  <si>
    <t>大武镇</t>
  </si>
  <si>
    <t>大武镇209沿线环境卫生整治，铺设人行道242平方米、铺种草坪357平方米、新建树池25个、新建彩钢围挡1011.375平方米、硬化道路3800平方米、粉刷墙体7033.5平方米、新画车位411个、新栽国槐、油松180株。</t>
  </si>
  <si>
    <t>通过环境卫生整治，改善村容村貌，促进乡村事业发展，雇佣贫困户用工，增加贫困户收入，提高群众的幸福感、获得感</t>
  </si>
  <si>
    <t>崔军军</t>
  </si>
  <si>
    <t>农村基础设施建设</t>
  </si>
  <si>
    <t>圪洞镇前东旺坪村</t>
  </si>
  <si>
    <t>屋顶整治24600平方米；立面整治26355平方米；拆除路面3122平方；填沙634.05立方米等。</t>
  </si>
  <si>
    <t>改善人居环境，美化乡村，增加农民务工收入。</t>
  </si>
  <si>
    <t>屋顶及立面整治16810平方米；彩钢屋面色彩整治3020.64平方米；增补路缘石2932米等。</t>
  </si>
  <si>
    <t>北武当镇来堡村</t>
  </si>
  <si>
    <t>整治现状屋顶色彩、建筑外立面整治、建设村庄标识牌、污水治理项目、新建木栅栏、村内环境卫生整治等</t>
  </si>
  <si>
    <t>改善村容村貌，促进乡村事业发展，雇佣贫困户用工，增加贫困户收入提高群众的幸福感、获得感。</t>
  </si>
  <si>
    <t>北武当镇</t>
  </si>
  <si>
    <t>白玉</t>
  </si>
  <si>
    <t>积翠乡孔家庄</t>
  </si>
  <si>
    <t>整修现状村牌、整治屋顶色彩、建筑外立面喷涂、村内居民建筑加设双坡屋顶、污水治理项目、村内环境卫生整治等</t>
  </si>
  <si>
    <t>马坊镇赤坚岭、开府、峪口镇桥沟、北武当镇下昔、阳湾、新民</t>
  </si>
  <si>
    <t>住建局</t>
  </si>
  <si>
    <t>李军</t>
  </si>
  <si>
    <t>峪口镇杜家会村</t>
  </si>
  <si>
    <t>拆除居民院落13500平方米，复垦29652平方米。</t>
  </si>
  <si>
    <t>项目实施中，贫困户参与，增加工资性收入，同时增加耕地44亩</t>
  </si>
  <si>
    <t>生产用房建设</t>
  </si>
  <si>
    <t>项目实施中，贫困户参与，增加工资性收入，同时改善了村内生产生活条件。</t>
  </si>
  <si>
    <t>移民新村道路硬化</t>
  </si>
  <si>
    <t>圪洞镇移民村</t>
  </si>
  <si>
    <t>硬化7800平方米道路</t>
  </si>
  <si>
    <t>下昔集中供水水源维修工程</t>
  </si>
  <si>
    <t>北武当镇下昔村</t>
  </si>
  <si>
    <t>改造、新建大口水源井3座，铺设供水主管6000m</t>
  </si>
  <si>
    <t>6.5</t>
  </si>
  <si>
    <t>10.12</t>
  </si>
  <si>
    <t>改善和提升村民饮水安全。</t>
  </si>
  <si>
    <t>水利局</t>
  </si>
  <si>
    <t>高保平</t>
  </si>
  <si>
    <t>南阳沟水库除险加固</t>
  </si>
  <si>
    <t>积翠乡冯家庄村</t>
  </si>
  <si>
    <t>南阳沟下游坝砼方格网、大坝下游排水棱体排水沟三角量水堰、水雨情测报系统、溢洪道观测设施、大坝部分测压管维修。</t>
  </si>
  <si>
    <t>7.25</t>
  </si>
  <si>
    <t>保护8000亩农田免遭洪水冲毁，保证下游村庄及村民生命安全。</t>
  </si>
  <si>
    <t>峪口沟河道治理工程（韩庄段）</t>
  </si>
  <si>
    <t>北武当镇韩庄村</t>
  </si>
  <si>
    <t>河道治理400米，浆砌石堤防800米</t>
  </si>
  <si>
    <t>8.25</t>
  </si>
  <si>
    <t>保护周边及下游耕地200亩</t>
  </si>
  <si>
    <t>农村改厕工程建设项目</t>
  </si>
  <si>
    <t>积翠乡孔家庄、麻地会后则沟村、圪洞镇前东旺坪村、庄上村、北武当镇来堡村</t>
  </si>
  <si>
    <t>厕所粪污收集、储存、运输、资源化利用及后期管护能力提升等方面的设施设备建设</t>
  </si>
  <si>
    <t>6.10</t>
  </si>
  <si>
    <t>为1092户2382人完善农村环境卫生基础设施，改善农村整体卫生水平和农民健康水平，降低血吸虫病感染率，促进村民健康卫生行为，有效保护农民的身体健康。</t>
  </si>
  <si>
    <t>爱委会</t>
  </si>
  <si>
    <t>侯海峰</t>
  </si>
  <si>
    <t>农村环境治理项目</t>
  </si>
  <si>
    <t>马坊镇里其村、积翠镇水沟湾村</t>
  </si>
  <si>
    <t>村内道路硬化、修复、屋顶整治、立面整治</t>
  </si>
  <si>
    <t>改善村内环境卫生，提高村民幸福生活指数。</t>
  </si>
  <si>
    <t>马坊镇里其村、积翠镇水沟湾村、北武当镇松泉村</t>
  </si>
  <si>
    <t>生活垃圾转运站建设</t>
  </si>
  <si>
    <t>生活垃圾压缩转运站建设</t>
  </si>
  <si>
    <t>提高垃圾收集效率，节约垃圾运输成本。</t>
  </si>
  <si>
    <t>农村生活污水站建设</t>
  </si>
  <si>
    <t>峪口镇二期移民供热和雨污工程</t>
  </si>
  <si>
    <t>二期移民供热和雨污工程</t>
  </si>
  <si>
    <t>方便了易地移民搬迁户的道路出行、雨污水排放和冬季供暖。</t>
  </si>
  <si>
    <t>煤改气项目</t>
  </si>
  <si>
    <t>大武镇新洞上村、一村、二村、三村、四村、红罗沟村等</t>
  </si>
  <si>
    <t>改善村内生活条件，提高村民幸福生活指数。</t>
  </si>
  <si>
    <t>污水治理管网建设</t>
  </si>
  <si>
    <t>改善村内环境卫生，杜绝污水横流，提高村民幸福生活指数。</t>
  </si>
  <si>
    <t>生活污水处理厂建设</t>
  </si>
  <si>
    <t>6.1</t>
  </si>
  <si>
    <t>农村生活垃圾分类项目</t>
  </si>
  <si>
    <t>积翠乡孔家庄、麻地会后则沟村、圪洞镇前东旺坪村、庄上村、圪洞镇横沟村、后东旺坪、马坊镇赤坚岭村、北武当镇来堡村</t>
  </si>
  <si>
    <t>三</t>
  </si>
  <si>
    <t>其他扶贫项目</t>
  </si>
  <si>
    <t>贫困村创业致富带头人培训</t>
  </si>
  <si>
    <r>
      <rPr>
        <sz val="10"/>
        <rFont val="宋体"/>
        <charset val="134"/>
        <scheme val="minor"/>
      </rPr>
      <t>计划组织3</t>
    </r>
    <r>
      <rPr>
        <sz val="10"/>
        <rFont val="宋体"/>
        <charset val="134"/>
      </rPr>
      <t>00</t>
    </r>
    <r>
      <rPr>
        <sz val="10"/>
        <rFont val="宋体"/>
        <charset val="134"/>
        <scheme val="minor"/>
      </rPr>
      <t>人，参加省级培训基地组织的培训，每人培训费用3500元</t>
    </r>
  </si>
  <si>
    <t>12.30</t>
  </si>
  <si>
    <t>共可带动900户建档立卡贫困户发展生产，增加收入</t>
  </si>
  <si>
    <t>项目管理费</t>
  </si>
  <si>
    <t>用于扶贫规划编制、项目评估、招投标、督促检查、项目验收、成果宣传、档案管理、项目公告公示、项目前期管理、召开扶贫工作会议、资料费、印刷费、购买社会服务等与扶贫工作相关的经费开支。</t>
  </si>
  <si>
    <t>保障扶贫工作的正常开展，通过对扶贫项目资金的规范化、科学化管理，提高扶贫资金的使用效益</t>
  </si>
  <si>
    <t>方山县统筹整合资金调整使用计划表</t>
  </si>
  <si>
    <t>合计</t>
  </si>
</sst>
</file>

<file path=xl/styles.xml><?xml version="1.0" encoding="utf-8"?>
<styleSheet xmlns="http://schemas.openxmlformats.org/spreadsheetml/2006/main">
  <numFmts count="5">
    <numFmt numFmtId="176" formatCode="0.00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20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黑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34" fillId="15" borderId="11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abSelected="1" view="pageBreakPreview" zoomScaleNormal="100" topLeftCell="A54" workbookViewId="0">
      <selection activeCell="D43" sqref="D43"/>
    </sheetView>
  </sheetViews>
  <sheetFormatPr defaultColWidth="9" defaultRowHeight="13.5"/>
  <cols>
    <col min="1" max="1" width="7.25" style="1" customWidth="1"/>
    <col min="2" max="2" width="14.7416666666667" style="1" customWidth="1"/>
    <col min="3" max="3" width="13.95" style="4" customWidth="1"/>
    <col min="4" max="4" width="21.75" style="5" customWidth="1"/>
    <col min="5" max="5" width="15.625" style="6" customWidth="1"/>
    <col min="6" max="6" width="15.5" style="6" customWidth="1"/>
    <col min="7" max="7" width="4" style="1" customWidth="1"/>
    <col min="8" max="8" width="5.125" style="7" customWidth="1"/>
    <col min="9" max="9" width="4.5" style="1" customWidth="1"/>
    <col min="10" max="10" width="3.875" style="1" customWidth="1"/>
    <col min="11" max="11" width="5.5" style="25" customWidth="1"/>
    <col min="12" max="12" width="5.625" style="25" customWidth="1"/>
    <col min="13" max="13" width="26.1583333333333" style="41" customWidth="1"/>
    <col min="14" max="14" width="7.625" style="26" customWidth="1"/>
    <col min="15" max="15" width="7" style="6" customWidth="1"/>
    <col min="16" max="16" width="5.75" style="1" customWidth="1"/>
    <col min="17" max="16384" width="9" style="1"/>
  </cols>
  <sheetData>
    <row r="1" ht="24" customHeight="1" spans="1:1">
      <c r="A1" s="3" t="s">
        <v>0</v>
      </c>
    </row>
    <row r="2" s="2" customFormat="1" ht="26.1" customHeight="1" spans="1:16">
      <c r="A2" s="8" t="s">
        <v>1</v>
      </c>
      <c r="B2" s="9"/>
      <c r="C2" s="10"/>
      <c r="D2" s="10"/>
      <c r="E2" s="9"/>
      <c r="F2" s="9"/>
      <c r="G2" s="9"/>
      <c r="H2" s="11"/>
      <c r="I2" s="9"/>
      <c r="J2" s="9"/>
      <c r="K2" s="27"/>
      <c r="L2" s="27"/>
      <c r="M2" s="62"/>
      <c r="N2" s="28"/>
      <c r="O2" s="9"/>
      <c r="P2" s="9"/>
    </row>
    <row r="3" s="2" customFormat="1" ht="11.1" customHeight="1" spans="1:16">
      <c r="A3" s="12"/>
      <c r="B3" s="12"/>
      <c r="C3" s="13"/>
      <c r="D3" s="14"/>
      <c r="E3" s="15"/>
      <c r="F3" s="15"/>
      <c r="G3" s="12"/>
      <c r="H3" s="16"/>
      <c r="I3" s="12"/>
      <c r="J3" s="12"/>
      <c r="K3" s="29"/>
      <c r="L3" s="29"/>
      <c r="M3" s="63"/>
      <c r="N3" s="30"/>
      <c r="O3" s="31" t="s">
        <v>2</v>
      </c>
      <c r="P3" s="31"/>
    </row>
    <row r="4" s="2" customFormat="1" ht="33" customHeight="1" spans="1:16">
      <c r="A4" s="17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9"/>
      <c r="G4" s="20"/>
      <c r="H4" s="17" t="s">
        <v>8</v>
      </c>
      <c r="I4" s="17" t="s">
        <v>9</v>
      </c>
      <c r="J4" s="17" t="s">
        <v>10</v>
      </c>
      <c r="K4" s="32" t="s">
        <v>11</v>
      </c>
      <c r="L4" s="32"/>
      <c r="M4" s="17" t="s">
        <v>12</v>
      </c>
      <c r="N4" s="33" t="s">
        <v>13</v>
      </c>
      <c r="O4" s="17" t="s">
        <v>14</v>
      </c>
      <c r="P4" s="17" t="s">
        <v>15</v>
      </c>
    </row>
    <row r="5" s="2" customFormat="1" ht="33" customHeight="1" spans="1:16">
      <c r="A5" s="21"/>
      <c r="B5" s="21"/>
      <c r="C5" s="21"/>
      <c r="D5" s="21"/>
      <c r="E5" s="22" t="s">
        <v>16</v>
      </c>
      <c r="F5" s="22" t="s">
        <v>17</v>
      </c>
      <c r="G5" s="22" t="s">
        <v>18</v>
      </c>
      <c r="H5" s="21"/>
      <c r="I5" s="21"/>
      <c r="J5" s="21"/>
      <c r="K5" s="34" t="s">
        <v>19</v>
      </c>
      <c r="L5" s="34" t="s">
        <v>20</v>
      </c>
      <c r="M5" s="21"/>
      <c r="N5" s="35"/>
      <c r="O5" s="21"/>
      <c r="P5" s="21"/>
    </row>
    <row r="6" s="2" customFormat="1" ht="23.25" customHeight="1" spans="1:16">
      <c r="A6" s="42"/>
      <c r="B6" s="22" t="s">
        <v>21</v>
      </c>
      <c r="C6" s="22"/>
      <c r="D6" s="42"/>
      <c r="E6" s="43">
        <f t="shared" ref="E6:G6" si="0">E7+E48+E77</f>
        <v>22542.1019</v>
      </c>
      <c r="F6" s="43">
        <f t="shared" si="0"/>
        <v>22542.1019</v>
      </c>
      <c r="G6" s="44">
        <f t="shared" si="0"/>
        <v>0</v>
      </c>
      <c r="H6" s="45"/>
      <c r="I6" s="42"/>
      <c r="J6" s="42"/>
      <c r="K6" s="64"/>
      <c r="L6" s="64"/>
      <c r="M6" s="65"/>
      <c r="N6" s="66"/>
      <c r="O6" s="48"/>
      <c r="P6" s="42"/>
    </row>
    <row r="7" s="2" customFormat="1" ht="23.25" customHeight="1" spans="1:16">
      <c r="A7" s="22" t="s">
        <v>22</v>
      </c>
      <c r="B7" s="22" t="s">
        <v>23</v>
      </c>
      <c r="C7" s="42"/>
      <c r="D7" s="42"/>
      <c r="E7" s="43">
        <f>E8+E35+E37+E44+E46</f>
        <v>14043.570861</v>
      </c>
      <c r="F7" s="43">
        <f>F8+F35+F37+F44+F46</f>
        <v>14043.570861</v>
      </c>
      <c r="G7" s="44">
        <f>G8+G49+G78</f>
        <v>0</v>
      </c>
      <c r="H7" s="46"/>
      <c r="I7" s="42"/>
      <c r="J7" s="42"/>
      <c r="K7" s="64"/>
      <c r="L7" s="64"/>
      <c r="M7" s="65"/>
      <c r="N7" s="66"/>
      <c r="O7" s="48"/>
      <c r="P7" s="42"/>
    </row>
    <row r="8" s="2" customFormat="1" ht="23.25" customHeight="1" spans="1:16">
      <c r="A8" s="42" t="s">
        <v>24</v>
      </c>
      <c r="B8" s="22" t="s">
        <v>25</v>
      </c>
      <c r="C8" s="42"/>
      <c r="D8" s="42"/>
      <c r="E8" s="47">
        <f t="shared" ref="E8:G8" si="1">E9+E11+E31</f>
        <v>10713.453772</v>
      </c>
      <c r="F8" s="47">
        <f t="shared" si="1"/>
        <v>10713.453772</v>
      </c>
      <c r="G8" s="44">
        <f t="shared" si="1"/>
        <v>0</v>
      </c>
      <c r="H8" s="46"/>
      <c r="I8" s="42"/>
      <c r="J8" s="42"/>
      <c r="K8" s="64"/>
      <c r="L8" s="64"/>
      <c r="M8" s="65"/>
      <c r="N8" s="66"/>
      <c r="O8" s="48"/>
      <c r="P8" s="42"/>
    </row>
    <row r="9" s="2" customFormat="1" ht="21" customHeight="1" spans="1:16">
      <c r="A9" s="42">
        <v>1</v>
      </c>
      <c r="B9" s="22" t="s">
        <v>26</v>
      </c>
      <c r="C9" s="42"/>
      <c r="D9" s="42"/>
      <c r="E9" s="22">
        <v>500</v>
      </c>
      <c r="F9" s="22">
        <v>500</v>
      </c>
      <c r="G9" s="22">
        <v>0</v>
      </c>
      <c r="H9" s="46"/>
      <c r="I9" s="42"/>
      <c r="J9" s="42"/>
      <c r="K9" s="64"/>
      <c r="L9" s="64"/>
      <c r="M9" s="65"/>
      <c r="N9" s="66"/>
      <c r="O9" s="48"/>
      <c r="P9" s="42"/>
    </row>
    <row r="10" s="36" customFormat="1" ht="45" customHeight="1" spans="1:16">
      <c r="A10" s="48" t="s">
        <v>27</v>
      </c>
      <c r="B10" s="49" t="s">
        <v>28</v>
      </c>
      <c r="C10" s="49" t="s">
        <v>29</v>
      </c>
      <c r="D10" s="49" t="s">
        <v>30</v>
      </c>
      <c r="E10" s="49">
        <v>500</v>
      </c>
      <c r="F10" s="49">
        <v>500</v>
      </c>
      <c r="G10" s="49"/>
      <c r="H10" s="49" t="s">
        <v>31</v>
      </c>
      <c r="I10" s="49" t="s">
        <v>32</v>
      </c>
      <c r="J10" s="49">
        <v>1</v>
      </c>
      <c r="K10" s="67">
        <v>1.1</v>
      </c>
      <c r="L10" s="67">
        <v>12.31</v>
      </c>
      <c r="M10" s="68" t="s">
        <v>33</v>
      </c>
      <c r="N10" s="49" t="s">
        <v>34</v>
      </c>
      <c r="O10" s="49" t="s">
        <v>35</v>
      </c>
      <c r="P10" s="49"/>
    </row>
    <row r="11" ht="32.25" customHeight="1" spans="1:16">
      <c r="A11" s="50">
        <v>2</v>
      </c>
      <c r="B11" s="51" t="s">
        <v>36</v>
      </c>
      <c r="C11" s="50"/>
      <c r="D11" s="50"/>
      <c r="E11" s="51">
        <f>SUM(E12:E30)</f>
        <v>7703.453772</v>
      </c>
      <c r="F11" s="51">
        <f>SUM(F12:F30)</f>
        <v>7703.453772</v>
      </c>
      <c r="G11" s="51">
        <f>SUM(G12:G15)</f>
        <v>0</v>
      </c>
      <c r="H11" s="52"/>
      <c r="I11" s="48"/>
      <c r="J11" s="50"/>
      <c r="K11" s="69"/>
      <c r="L11" s="69"/>
      <c r="M11" s="70"/>
      <c r="N11" s="48"/>
      <c r="O11" s="48"/>
      <c r="P11" s="50"/>
    </row>
    <row r="12" s="36" customFormat="1" ht="27" customHeight="1" spans="1:16">
      <c r="A12" s="48"/>
      <c r="B12" s="49" t="s">
        <v>37</v>
      </c>
      <c r="C12" s="49" t="s">
        <v>29</v>
      </c>
      <c r="D12" s="49" t="s">
        <v>38</v>
      </c>
      <c r="E12" s="49">
        <v>230</v>
      </c>
      <c r="F12" s="49">
        <v>230</v>
      </c>
      <c r="G12" s="49">
        <v>0</v>
      </c>
      <c r="H12" s="49" t="s">
        <v>39</v>
      </c>
      <c r="I12" s="49" t="s">
        <v>32</v>
      </c>
      <c r="J12" s="49">
        <v>1</v>
      </c>
      <c r="K12" s="67" t="s">
        <v>40</v>
      </c>
      <c r="L12" s="67" t="s">
        <v>41</v>
      </c>
      <c r="M12" s="68" t="s">
        <v>42</v>
      </c>
      <c r="N12" s="49" t="s">
        <v>43</v>
      </c>
      <c r="O12" s="49" t="s">
        <v>44</v>
      </c>
      <c r="P12" s="49"/>
    </row>
    <row r="13" s="36" customFormat="1" ht="24.95" customHeight="1" spans="1:16">
      <c r="A13" s="48"/>
      <c r="B13" s="49" t="s">
        <v>45</v>
      </c>
      <c r="C13" s="49" t="s">
        <v>46</v>
      </c>
      <c r="D13" s="49" t="s">
        <v>47</v>
      </c>
      <c r="E13" s="49">
        <v>6</v>
      </c>
      <c r="F13" s="49">
        <v>6</v>
      </c>
      <c r="G13" s="49">
        <v>0</v>
      </c>
      <c r="H13" s="49" t="s">
        <v>39</v>
      </c>
      <c r="I13" s="49" t="s">
        <v>32</v>
      </c>
      <c r="J13" s="49">
        <v>1</v>
      </c>
      <c r="K13" s="67" t="s">
        <v>48</v>
      </c>
      <c r="L13" s="67" t="s">
        <v>49</v>
      </c>
      <c r="M13" s="68" t="s">
        <v>50</v>
      </c>
      <c r="N13" s="49" t="s">
        <v>43</v>
      </c>
      <c r="O13" s="49" t="s">
        <v>44</v>
      </c>
      <c r="P13" s="49"/>
    </row>
    <row r="14" s="36" customFormat="1" ht="27.95" customHeight="1" spans="1:16">
      <c r="A14" s="48"/>
      <c r="B14" s="49" t="s">
        <v>45</v>
      </c>
      <c r="C14" s="49" t="s">
        <v>51</v>
      </c>
      <c r="D14" s="49" t="s">
        <v>52</v>
      </c>
      <c r="E14" s="49">
        <v>200</v>
      </c>
      <c r="F14" s="49">
        <v>200</v>
      </c>
      <c r="G14" s="49">
        <v>0</v>
      </c>
      <c r="H14" s="49" t="s">
        <v>39</v>
      </c>
      <c r="I14" s="49" t="s">
        <v>32</v>
      </c>
      <c r="J14" s="49">
        <v>1</v>
      </c>
      <c r="K14" s="67" t="s">
        <v>53</v>
      </c>
      <c r="L14" s="67" t="s">
        <v>54</v>
      </c>
      <c r="M14" s="68" t="s">
        <v>50</v>
      </c>
      <c r="N14" s="49" t="s">
        <v>43</v>
      </c>
      <c r="O14" s="49" t="s">
        <v>44</v>
      </c>
      <c r="P14" s="49"/>
    </row>
    <row r="15" s="36" customFormat="1" ht="40" customHeight="1" spans="1:16">
      <c r="A15" s="48"/>
      <c r="B15" s="49" t="s">
        <v>45</v>
      </c>
      <c r="C15" s="49" t="s">
        <v>55</v>
      </c>
      <c r="D15" s="49" t="s">
        <v>56</v>
      </c>
      <c r="E15" s="49">
        <f>85.2+48.859952</f>
        <v>134.059952</v>
      </c>
      <c r="F15" s="49">
        <f>85.2+48.859952</f>
        <v>134.059952</v>
      </c>
      <c r="G15" s="49">
        <v>0</v>
      </c>
      <c r="H15" s="49" t="s">
        <v>39</v>
      </c>
      <c r="I15" s="49" t="s">
        <v>32</v>
      </c>
      <c r="J15" s="49">
        <v>1</v>
      </c>
      <c r="K15" s="67" t="s">
        <v>57</v>
      </c>
      <c r="L15" s="67" t="s">
        <v>58</v>
      </c>
      <c r="M15" s="68" t="s">
        <v>59</v>
      </c>
      <c r="N15" s="49" t="s">
        <v>60</v>
      </c>
      <c r="O15" s="49" t="s">
        <v>61</v>
      </c>
      <c r="P15" s="49"/>
    </row>
    <row r="16" s="36" customFormat="1" ht="24" customHeight="1" spans="1:16">
      <c r="A16" s="48"/>
      <c r="B16" s="49" t="s">
        <v>45</v>
      </c>
      <c r="C16" s="49" t="s">
        <v>62</v>
      </c>
      <c r="D16" s="49" t="s">
        <v>63</v>
      </c>
      <c r="E16" s="49">
        <v>1069.25</v>
      </c>
      <c r="F16" s="49">
        <v>1069.25</v>
      </c>
      <c r="G16" s="49"/>
      <c r="H16" s="49" t="s">
        <v>39</v>
      </c>
      <c r="I16" s="49" t="s">
        <v>32</v>
      </c>
      <c r="J16" s="49">
        <v>1</v>
      </c>
      <c r="K16" s="67" t="s">
        <v>48</v>
      </c>
      <c r="L16" s="67" t="s">
        <v>64</v>
      </c>
      <c r="M16" s="68" t="s">
        <v>65</v>
      </c>
      <c r="N16" s="49" t="s">
        <v>66</v>
      </c>
      <c r="O16" s="49" t="s">
        <v>67</v>
      </c>
      <c r="P16" s="49"/>
    </row>
    <row r="17" s="36" customFormat="1" ht="33" customHeight="1" spans="1:16">
      <c r="A17" s="53"/>
      <c r="B17" s="49" t="s">
        <v>68</v>
      </c>
      <c r="C17" s="49" t="s">
        <v>69</v>
      </c>
      <c r="D17" s="49" t="s">
        <v>70</v>
      </c>
      <c r="E17" s="49">
        <v>82.8</v>
      </c>
      <c r="F17" s="49">
        <v>82.8</v>
      </c>
      <c r="G17" s="49">
        <v>0</v>
      </c>
      <c r="H17" s="49" t="s">
        <v>71</v>
      </c>
      <c r="I17" s="49" t="s">
        <v>32</v>
      </c>
      <c r="J17" s="49">
        <v>1</v>
      </c>
      <c r="K17" s="67" t="s">
        <v>72</v>
      </c>
      <c r="L17" s="67" t="s">
        <v>73</v>
      </c>
      <c r="M17" s="68" t="s">
        <v>74</v>
      </c>
      <c r="N17" s="49" t="s">
        <v>75</v>
      </c>
      <c r="O17" s="49" t="s">
        <v>76</v>
      </c>
      <c r="P17" s="49"/>
    </row>
    <row r="18" s="36" customFormat="1" ht="69" customHeight="1" spans="1:16">
      <c r="A18" s="48"/>
      <c r="B18" s="49" t="s">
        <v>77</v>
      </c>
      <c r="C18" s="49" t="s">
        <v>78</v>
      </c>
      <c r="D18" s="49" t="s">
        <v>79</v>
      </c>
      <c r="E18" s="49">
        <v>553.2719</v>
      </c>
      <c r="F18" s="49">
        <v>553.2719</v>
      </c>
      <c r="G18" s="49">
        <v>0</v>
      </c>
      <c r="H18" s="49" t="s">
        <v>71</v>
      </c>
      <c r="I18" s="49" t="s">
        <v>32</v>
      </c>
      <c r="J18" s="49">
        <v>1</v>
      </c>
      <c r="K18" s="67" t="s">
        <v>80</v>
      </c>
      <c r="L18" s="67" t="s">
        <v>81</v>
      </c>
      <c r="M18" s="68" t="s">
        <v>82</v>
      </c>
      <c r="N18" s="49" t="s">
        <v>83</v>
      </c>
      <c r="O18" s="49" t="s">
        <v>84</v>
      </c>
      <c r="P18" s="49"/>
    </row>
    <row r="19" s="36" customFormat="1" ht="27" customHeight="1" spans="1:16">
      <c r="A19" s="54"/>
      <c r="B19" s="49" t="s">
        <v>85</v>
      </c>
      <c r="C19" s="49" t="s">
        <v>29</v>
      </c>
      <c r="D19" s="49" t="s">
        <v>86</v>
      </c>
      <c r="E19" s="49">
        <v>52.07192</v>
      </c>
      <c r="F19" s="49">
        <v>52.07192</v>
      </c>
      <c r="G19" s="49"/>
      <c r="H19" s="49" t="s">
        <v>39</v>
      </c>
      <c r="I19" s="49" t="s">
        <v>32</v>
      </c>
      <c r="J19" s="49">
        <v>1</v>
      </c>
      <c r="K19" s="67" t="s">
        <v>72</v>
      </c>
      <c r="L19" s="67" t="s">
        <v>87</v>
      </c>
      <c r="M19" s="68" t="s">
        <v>88</v>
      </c>
      <c r="N19" s="49" t="s">
        <v>83</v>
      </c>
      <c r="O19" s="49" t="s">
        <v>84</v>
      </c>
      <c r="P19" s="49"/>
    </row>
    <row r="20" s="36" customFormat="1" ht="29" customHeight="1" spans="1:16">
      <c r="A20" s="48"/>
      <c r="B20" s="49" t="s">
        <v>89</v>
      </c>
      <c r="C20" s="49" t="s">
        <v>90</v>
      </c>
      <c r="D20" s="49" t="s">
        <v>89</v>
      </c>
      <c r="E20" s="49">
        <v>150</v>
      </c>
      <c r="F20" s="49">
        <v>150</v>
      </c>
      <c r="G20" s="49">
        <v>0</v>
      </c>
      <c r="H20" s="49" t="s">
        <v>31</v>
      </c>
      <c r="I20" s="49" t="s">
        <v>32</v>
      </c>
      <c r="J20" s="49">
        <v>1</v>
      </c>
      <c r="K20" s="67" t="s">
        <v>40</v>
      </c>
      <c r="L20" s="67" t="s">
        <v>91</v>
      </c>
      <c r="M20" s="68" t="s">
        <v>42</v>
      </c>
      <c r="N20" s="49" t="s">
        <v>92</v>
      </c>
      <c r="O20" s="49" t="s">
        <v>93</v>
      </c>
      <c r="P20" s="49"/>
    </row>
    <row r="21" s="36" customFormat="1" ht="39" customHeight="1" spans="1:16">
      <c r="A21" s="53"/>
      <c r="B21" s="49" t="s">
        <v>94</v>
      </c>
      <c r="C21" s="49" t="s">
        <v>29</v>
      </c>
      <c r="D21" s="49" t="s">
        <v>95</v>
      </c>
      <c r="E21" s="49">
        <v>200</v>
      </c>
      <c r="F21" s="49">
        <v>200</v>
      </c>
      <c r="G21" s="49">
        <v>0</v>
      </c>
      <c r="H21" s="49" t="s">
        <v>31</v>
      </c>
      <c r="I21" s="49" t="s">
        <v>32</v>
      </c>
      <c r="J21" s="49">
        <v>1</v>
      </c>
      <c r="K21" s="67" t="s">
        <v>72</v>
      </c>
      <c r="L21" s="67" t="s">
        <v>87</v>
      </c>
      <c r="M21" s="68" t="s">
        <v>42</v>
      </c>
      <c r="N21" s="49" t="s">
        <v>92</v>
      </c>
      <c r="O21" s="49" t="s">
        <v>93</v>
      </c>
      <c r="P21" s="49"/>
    </row>
    <row r="22" s="36" customFormat="1" ht="34" customHeight="1" spans="1:16">
      <c r="A22" s="54"/>
      <c r="B22" s="49" t="s">
        <v>96</v>
      </c>
      <c r="C22" s="49" t="s">
        <v>97</v>
      </c>
      <c r="D22" s="49" t="s">
        <v>98</v>
      </c>
      <c r="E22" s="49">
        <v>250</v>
      </c>
      <c r="F22" s="49">
        <v>250</v>
      </c>
      <c r="G22" s="49">
        <f t="shared" ref="G22:G27" si="2">E22-F22</f>
        <v>0</v>
      </c>
      <c r="H22" s="49" t="s">
        <v>31</v>
      </c>
      <c r="I22" s="49" t="s">
        <v>32</v>
      </c>
      <c r="J22" s="49">
        <v>1</v>
      </c>
      <c r="K22" s="67" t="s">
        <v>53</v>
      </c>
      <c r="L22" s="67" t="s">
        <v>41</v>
      </c>
      <c r="M22" s="68" t="s">
        <v>42</v>
      </c>
      <c r="N22" s="49" t="s">
        <v>92</v>
      </c>
      <c r="O22" s="49" t="s">
        <v>93</v>
      </c>
      <c r="P22" s="49"/>
    </row>
    <row r="23" s="36" customFormat="1" ht="30" customHeight="1" spans="1:16">
      <c r="A23" s="54"/>
      <c r="B23" s="49" t="s">
        <v>99</v>
      </c>
      <c r="C23" s="49" t="s">
        <v>100</v>
      </c>
      <c r="D23" s="49" t="s">
        <v>101</v>
      </c>
      <c r="E23" s="49">
        <v>244</v>
      </c>
      <c r="F23" s="49">
        <v>244</v>
      </c>
      <c r="G23" s="49">
        <f t="shared" si="2"/>
        <v>0</v>
      </c>
      <c r="H23" s="49" t="s">
        <v>31</v>
      </c>
      <c r="I23" s="49" t="s">
        <v>32</v>
      </c>
      <c r="J23" s="49">
        <v>1</v>
      </c>
      <c r="K23" s="67" t="s">
        <v>53</v>
      </c>
      <c r="L23" s="67" t="s">
        <v>41</v>
      </c>
      <c r="M23" s="68" t="s">
        <v>42</v>
      </c>
      <c r="N23" s="49" t="s">
        <v>92</v>
      </c>
      <c r="O23" s="49" t="s">
        <v>93</v>
      </c>
      <c r="P23" s="49"/>
    </row>
    <row r="24" s="36" customFormat="1" ht="93" customHeight="1" spans="1:16">
      <c r="A24" s="54"/>
      <c r="B24" s="49" t="s">
        <v>102</v>
      </c>
      <c r="C24" s="49" t="s">
        <v>29</v>
      </c>
      <c r="D24" s="49" t="s">
        <v>103</v>
      </c>
      <c r="E24" s="49">
        <v>1000</v>
      </c>
      <c r="F24" s="49">
        <v>1000</v>
      </c>
      <c r="G24" s="49">
        <f t="shared" si="2"/>
        <v>0</v>
      </c>
      <c r="H24" s="49" t="s">
        <v>31</v>
      </c>
      <c r="I24" s="49" t="s">
        <v>32</v>
      </c>
      <c r="J24" s="49">
        <v>1</v>
      </c>
      <c r="K24" s="67" t="s">
        <v>53</v>
      </c>
      <c r="L24" s="67" t="s">
        <v>41</v>
      </c>
      <c r="M24" s="68" t="s">
        <v>104</v>
      </c>
      <c r="N24" s="49" t="s">
        <v>92</v>
      </c>
      <c r="O24" s="49" t="s">
        <v>93</v>
      </c>
      <c r="P24" s="49"/>
    </row>
    <row r="25" s="36" customFormat="1" ht="28" customHeight="1" spans="1:16">
      <c r="A25" s="54"/>
      <c r="B25" s="49" t="s">
        <v>105</v>
      </c>
      <c r="C25" s="49" t="s">
        <v>29</v>
      </c>
      <c r="D25" s="49" t="s">
        <v>106</v>
      </c>
      <c r="E25" s="49">
        <v>200</v>
      </c>
      <c r="F25" s="49">
        <v>200</v>
      </c>
      <c r="G25" s="49">
        <f t="shared" si="2"/>
        <v>0</v>
      </c>
      <c r="H25" s="49" t="s">
        <v>31</v>
      </c>
      <c r="I25" s="49" t="s">
        <v>32</v>
      </c>
      <c r="J25" s="49">
        <v>1</v>
      </c>
      <c r="K25" s="67" t="s">
        <v>53</v>
      </c>
      <c r="L25" s="67" t="s">
        <v>41</v>
      </c>
      <c r="M25" s="68" t="s">
        <v>107</v>
      </c>
      <c r="N25" s="49" t="s">
        <v>92</v>
      </c>
      <c r="O25" s="49" t="s">
        <v>93</v>
      </c>
      <c r="P25" s="49"/>
    </row>
    <row r="26" s="36" customFormat="1" ht="38.1" customHeight="1" spans="1:16">
      <c r="A26" s="54"/>
      <c r="B26" s="49" t="s">
        <v>108</v>
      </c>
      <c r="C26" s="49" t="s">
        <v>109</v>
      </c>
      <c r="D26" s="49" t="s">
        <v>110</v>
      </c>
      <c r="E26" s="49">
        <v>1000</v>
      </c>
      <c r="F26" s="49">
        <v>1000</v>
      </c>
      <c r="G26" s="49">
        <f t="shared" si="2"/>
        <v>0</v>
      </c>
      <c r="H26" s="49" t="s">
        <v>31</v>
      </c>
      <c r="I26" s="49" t="s">
        <v>32</v>
      </c>
      <c r="J26" s="49">
        <v>1</v>
      </c>
      <c r="K26" s="67" t="s">
        <v>53</v>
      </c>
      <c r="L26" s="67" t="s">
        <v>41</v>
      </c>
      <c r="M26" s="68" t="s">
        <v>111</v>
      </c>
      <c r="N26" s="49" t="s">
        <v>92</v>
      </c>
      <c r="O26" s="49" t="s">
        <v>93</v>
      </c>
      <c r="P26" s="49"/>
    </row>
    <row r="27" s="36" customFormat="1" ht="31" customHeight="1" spans="1:16">
      <c r="A27" s="54"/>
      <c r="B27" s="49" t="s">
        <v>112</v>
      </c>
      <c r="C27" s="49" t="s">
        <v>29</v>
      </c>
      <c r="D27" s="49" t="s">
        <v>113</v>
      </c>
      <c r="E27" s="49">
        <v>100</v>
      </c>
      <c r="F27" s="49">
        <v>100</v>
      </c>
      <c r="G27" s="49">
        <f t="shared" si="2"/>
        <v>0</v>
      </c>
      <c r="H27" s="49" t="s">
        <v>39</v>
      </c>
      <c r="I27" s="49" t="s">
        <v>32</v>
      </c>
      <c r="J27" s="49">
        <v>1</v>
      </c>
      <c r="K27" s="67" t="s">
        <v>53</v>
      </c>
      <c r="L27" s="67" t="s">
        <v>41</v>
      </c>
      <c r="M27" s="68" t="s">
        <v>114</v>
      </c>
      <c r="N27" s="49" t="s">
        <v>92</v>
      </c>
      <c r="O27" s="49" t="s">
        <v>93</v>
      </c>
      <c r="P27" s="49"/>
    </row>
    <row r="28" s="36" customFormat="1" ht="24" customHeight="1" spans="1:16">
      <c r="A28" s="54"/>
      <c r="B28" s="49" t="s">
        <v>115</v>
      </c>
      <c r="C28" s="49" t="s">
        <v>116</v>
      </c>
      <c r="D28" s="49" t="s">
        <v>117</v>
      </c>
      <c r="E28" s="49">
        <v>40</v>
      </c>
      <c r="F28" s="49">
        <v>40</v>
      </c>
      <c r="G28" s="49">
        <v>0</v>
      </c>
      <c r="H28" s="49" t="s">
        <v>31</v>
      </c>
      <c r="I28" s="49" t="s">
        <v>32</v>
      </c>
      <c r="J28" s="49">
        <v>1</v>
      </c>
      <c r="K28" s="67" t="s">
        <v>118</v>
      </c>
      <c r="L28" s="67" t="s">
        <v>91</v>
      </c>
      <c r="M28" s="68" t="s">
        <v>104</v>
      </c>
      <c r="N28" s="49" t="s">
        <v>119</v>
      </c>
      <c r="O28" s="49" t="s">
        <v>120</v>
      </c>
      <c r="P28" s="49"/>
    </row>
    <row r="29" s="36" customFormat="1" ht="82" customHeight="1" spans="1:16">
      <c r="A29" s="54"/>
      <c r="B29" s="49" t="s">
        <v>121</v>
      </c>
      <c r="C29" s="49" t="s">
        <v>122</v>
      </c>
      <c r="D29" s="49" t="s">
        <v>123</v>
      </c>
      <c r="E29" s="49">
        <v>1500</v>
      </c>
      <c r="F29" s="49">
        <v>1500</v>
      </c>
      <c r="G29" s="49">
        <f>E29-F29</f>
        <v>0</v>
      </c>
      <c r="H29" s="49" t="s">
        <v>31</v>
      </c>
      <c r="I29" s="49" t="s">
        <v>32</v>
      </c>
      <c r="J29" s="49">
        <v>1</v>
      </c>
      <c r="K29" s="67" t="s">
        <v>53</v>
      </c>
      <c r="L29" s="67" t="s">
        <v>41</v>
      </c>
      <c r="M29" s="68" t="s">
        <v>124</v>
      </c>
      <c r="N29" s="49" t="s">
        <v>125</v>
      </c>
      <c r="O29" s="49" t="s">
        <v>126</v>
      </c>
      <c r="P29" s="49"/>
    </row>
    <row r="30" s="36" customFormat="1" ht="24" customHeight="1" spans="1:16">
      <c r="A30" s="54"/>
      <c r="B30" s="49" t="s">
        <v>127</v>
      </c>
      <c r="C30" s="49" t="s">
        <v>29</v>
      </c>
      <c r="D30" s="49" t="s">
        <v>128</v>
      </c>
      <c r="E30" s="49">
        <v>692</v>
      </c>
      <c r="F30" s="49">
        <v>692</v>
      </c>
      <c r="G30" s="49"/>
      <c r="H30" s="49" t="s">
        <v>39</v>
      </c>
      <c r="I30" s="49" t="s">
        <v>32</v>
      </c>
      <c r="J30" s="49">
        <v>1</v>
      </c>
      <c r="K30" s="67"/>
      <c r="L30" s="67"/>
      <c r="M30" s="68" t="s">
        <v>129</v>
      </c>
      <c r="N30" s="49" t="s">
        <v>34</v>
      </c>
      <c r="O30" s="49" t="s">
        <v>35</v>
      </c>
      <c r="P30" s="49"/>
    </row>
    <row r="31" s="37" customFormat="1" ht="24.75" customHeight="1" spans="1:16">
      <c r="A31" s="50">
        <v>3</v>
      </c>
      <c r="B31" s="51" t="s">
        <v>130</v>
      </c>
      <c r="C31" s="50"/>
      <c r="D31" s="50"/>
      <c r="E31" s="51">
        <f>SUM(E32:E34)</f>
        <v>2510</v>
      </c>
      <c r="F31" s="51">
        <f>SUM(F32:F34)</f>
        <v>2510</v>
      </c>
      <c r="G31" s="51">
        <f>SUM(G32:G33)</f>
        <v>0</v>
      </c>
      <c r="H31" s="52"/>
      <c r="I31" s="50"/>
      <c r="J31" s="50"/>
      <c r="K31" s="71"/>
      <c r="L31" s="71"/>
      <c r="M31" s="70"/>
      <c r="N31" s="48"/>
      <c r="O31" s="48"/>
      <c r="P31" s="50"/>
    </row>
    <row r="32" s="36" customFormat="1" ht="41" customHeight="1" spans="1:16">
      <c r="A32" s="48"/>
      <c r="B32" s="49" t="s">
        <v>131</v>
      </c>
      <c r="C32" s="49" t="s">
        <v>132</v>
      </c>
      <c r="D32" s="49" t="s">
        <v>133</v>
      </c>
      <c r="E32" s="49">
        <v>1300</v>
      </c>
      <c r="F32" s="49">
        <v>1300</v>
      </c>
      <c r="G32" s="49"/>
      <c r="H32" s="49" t="s">
        <v>134</v>
      </c>
      <c r="I32" s="49" t="s">
        <v>32</v>
      </c>
      <c r="J32" s="49">
        <v>1</v>
      </c>
      <c r="K32" s="67">
        <v>3.26</v>
      </c>
      <c r="L32" s="67" t="s">
        <v>58</v>
      </c>
      <c r="M32" s="68" t="s">
        <v>135</v>
      </c>
      <c r="N32" s="49" t="s">
        <v>34</v>
      </c>
      <c r="O32" s="49" t="s">
        <v>35</v>
      </c>
      <c r="P32" s="49"/>
    </row>
    <row r="33" s="36" customFormat="1" ht="38" customHeight="1" spans="1:16">
      <c r="A33" s="48"/>
      <c r="B33" s="49" t="s">
        <v>136</v>
      </c>
      <c r="C33" s="49" t="s">
        <v>137</v>
      </c>
      <c r="D33" s="49" t="s">
        <v>133</v>
      </c>
      <c r="E33" s="49">
        <v>1150</v>
      </c>
      <c r="F33" s="49">
        <v>1150</v>
      </c>
      <c r="G33" s="49"/>
      <c r="H33" s="49" t="s">
        <v>31</v>
      </c>
      <c r="I33" s="49" t="s">
        <v>32</v>
      </c>
      <c r="J33" s="49">
        <v>1</v>
      </c>
      <c r="K33" s="67">
        <v>3.26</v>
      </c>
      <c r="L33" s="67" t="s">
        <v>58</v>
      </c>
      <c r="M33" s="68" t="s">
        <v>135</v>
      </c>
      <c r="N33" s="49" t="s">
        <v>34</v>
      </c>
      <c r="O33" s="49" t="s">
        <v>35</v>
      </c>
      <c r="P33" s="49"/>
    </row>
    <row r="34" s="36" customFormat="1" ht="42.95" customHeight="1" spans="1:16">
      <c r="A34" s="48"/>
      <c r="B34" s="49" t="s">
        <v>138</v>
      </c>
      <c r="C34" s="49" t="s">
        <v>137</v>
      </c>
      <c r="D34" s="49" t="s">
        <v>139</v>
      </c>
      <c r="E34" s="49">
        <v>60</v>
      </c>
      <c r="F34" s="49">
        <v>60</v>
      </c>
      <c r="G34" s="49"/>
      <c r="H34" s="49" t="s">
        <v>31</v>
      </c>
      <c r="I34" s="49" t="s">
        <v>32</v>
      </c>
      <c r="J34" s="49">
        <v>1</v>
      </c>
      <c r="K34" s="67" t="s">
        <v>140</v>
      </c>
      <c r="L34" s="67" t="s">
        <v>141</v>
      </c>
      <c r="M34" s="68" t="s">
        <v>142</v>
      </c>
      <c r="N34" s="49" t="s">
        <v>34</v>
      </c>
      <c r="O34" s="49" t="s">
        <v>35</v>
      </c>
      <c r="P34" s="49"/>
    </row>
    <row r="35" ht="27.75" customHeight="1" spans="1:16">
      <c r="A35" s="50" t="s">
        <v>143</v>
      </c>
      <c r="B35" s="51" t="s">
        <v>144</v>
      </c>
      <c r="C35" s="50"/>
      <c r="D35" s="50"/>
      <c r="E35" s="51">
        <v>450</v>
      </c>
      <c r="F35" s="51">
        <v>450</v>
      </c>
      <c r="G35" s="51">
        <v>0</v>
      </c>
      <c r="H35" s="52"/>
      <c r="I35" s="50"/>
      <c r="J35" s="50"/>
      <c r="K35" s="71"/>
      <c r="L35" s="71"/>
      <c r="M35" s="70"/>
      <c r="N35" s="48"/>
      <c r="O35" s="48"/>
      <c r="P35" s="50"/>
    </row>
    <row r="36" s="36" customFormat="1" ht="59" customHeight="1" spans="1:16">
      <c r="A36" s="48"/>
      <c r="B36" s="49" t="s">
        <v>145</v>
      </c>
      <c r="C36" s="49" t="s">
        <v>29</v>
      </c>
      <c r="D36" s="49" t="s">
        <v>146</v>
      </c>
      <c r="E36" s="49">
        <v>450</v>
      </c>
      <c r="F36" s="49">
        <v>450</v>
      </c>
      <c r="G36" s="49">
        <v>0</v>
      </c>
      <c r="H36" s="49" t="s">
        <v>31</v>
      </c>
      <c r="I36" s="49" t="s">
        <v>32</v>
      </c>
      <c r="J36" s="49">
        <v>1</v>
      </c>
      <c r="K36" s="67">
        <v>1.1</v>
      </c>
      <c r="L36" s="67" t="s">
        <v>147</v>
      </c>
      <c r="M36" s="68" t="s">
        <v>148</v>
      </c>
      <c r="N36" s="49" t="s">
        <v>34</v>
      </c>
      <c r="O36" s="49" t="s">
        <v>35</v>
      </c>
      <c r="P36" s="49"/>
    </row>
    <row r="37" s="38" customFormat="1" ht="30" customHeight="1" spans="1:16">
      <c r="A37" s="50" t="s">
        <v>149</v>
      </c>
      <c r="B37" s="51" t="s">
        <v>150</v>
      </c>
      <c r="C37" s="50"/>
      <c r="D37" s="50"/>
      <c r="E37" s="51">
        <f>SUM(E38:E43)</f>
        <v>2066.117089</v>
      </c>
      <c r="F37" s="51">
        <f>SUM(F38:F43)</f>
        <v>2066.117089</v>
      </c>
      <c r="G37" s="51">
        <f>SUM(G38:G38)</f>
        <v>0</v>
      </c>
      <c r="H37" s="52"/>
      <c r="I37" s="50"/>
      <c r="J37" s="50"/>
      <c r="K37" s="71"/>
      <c r="L37" s="71"/>
      <c r="M37" s="70"/>
      <c r="N37" s="48"/>
      <c r="O37" s="48"/>
      <c r="P37" s="50"/>
    </row>
    <row r="38" s="39" customFormat="1" ht="23.1" customHeight="1" spans="1:16">
      <c r="A38" s="48"/>
      <c r="B38" s="49" t="s">
        <v>151</v>
      </c>
      <c r="C38" s="49" t="s">
        <v>29</v>
      </c>
      <c r="D38" s="49" t="s">
        <v>152</v>
      </c>
      <c r="E38" s="49">
        <v>1600</v>
      </c>
      <c r="F38" s="49">
        <v>1600</v>
      </c>
      <c r="G38" s="49">
        <v>0</v>
      </c>
      <c r="H38" s="49" t="s">
        <v>134</v>
      </c>
      <c r="I38" s="49" t="s">
        <v>153</v>
      </c>
      <c r="J38" s="49">
        <v>1</v>
      </c>
      <c r="K38" s="67" t="s">
        <v>154</v>
      </c>
      <c r="L38" s="67" t="s">
        <v>155</v>
      </c>
      <c r="M38" s="68" t="s">
        <v>156</v>
      </c>
      <c r="N38" s="49" t="s">
        <v>157</v>
      </c>
      <c r="O38" s="49" t="s">
        <v>158</v>
      </c>
      <c r="P38" s="49"/>
    </row>
    <row r="39" s="39" customFormat="1" ht="23.1" customHeight="1" spans="1:16">
      <c r="A39" s="48"/>
      <c r="B39" s="49" t="s">
        <v>159</v>
      </c>
      <c r="C39" s="49" t="s">
        <v>90</v>
      </c>
      <c r="D39" s="49" t="s">
        <v>160</v>
      </c>
      <c r="E39" s="49">
        <v>130</v>
      </c>
      <c r="F39" s="49">
        <v>130</v>
      </c>
      <c r="G39" s="49"/>
      <c r="H39" s="49" t="s">
        <v>161</v>
      </c>
      <c r="I39" s="49" t="s">
        <v>32</v>
      </c>
      <c r="J39" s="49">
        <v>1</v>
      </c>
      <c r="K39" s="67" t="s">
        <v>162</v>
      </c>
      <c r="L39" s="67" t="s">
        <v>163</v>
      </c>
      <c r="M39" s="68" t="s">
        <v>164</v>
      </c>
      <c r="N39" s="49" t="s">
        <v>157</v>
      </c>
      <c r="O39" s="49" t="s">
        <v>158</v>
      </c>
      <c r="P39" s="49"/>
    </row>
    <row r="40" s="39" customFormat="1" ht="36" customHeight="1" spans="1:16">
      <c r="A40" s="48"/>
      <c r="B40" s="49" t="s">
        <v>165</v>
      </c>
      <c r="C40" s="49" t="s">
        <v>166</v>
      </c>
      <c r="D40" s="49" t="s">
        <v>167</v>
      </c>
      <c r="E40" s="49">
        <v>80</v>
      </c>
      <c r="F40" s="49">
        <v>80</v>
      </c>
      <c r="G40" s="49"/>
      <c r="H40" s="49" t="s">
        <v>161</v>
      </c>
      <c r="I40" s="49" t="s">
        <v>32</v>
      </c>
      <c r="J40" s="49">
        <v>1</v>
      </c>
      <c r="K40" s="67" t="s">
        <v>162</v>
      </c>
      <c r="L40" s="67" t="s">
        <v>163</v>
      </c>
      <c r="M40" s="68" t="s">
        <v>168</v>
      </c>
      <c r="N40" s="49" t="s">
        <v>157</v>
      </c>
      <c r="O40" s="49" t="s">
        <v>158</v>
      </c>
      <c r="P40" s="49"/>
    </row>
    <row r="41" s="39" customFormat="1" ht="23.1" customHeight="1" spans="1:16">
      <c r="A41" s="48"/>
      <c r="B41" s="49" t="s">
        <v>169</v>
      </c>
      <c r="C41" s="49" t="s">
        <v>90</v>
      </c>
      <c r="D41" s="49" t="s">
        <v>170</v>
      </c>
      <c r="E41" s="49">
        <v>15</v>
      </c>
      <c r="F41" s="49">
        <v>15</v>
      </c>
      <c r="G41" s="49"/>
      <c r="H41" s="49" t="s">
        <v>161</v>
      </c>
      <c r="I41" s="49" t="s">
        <v>32</v>
      </c>
      <c r="J41" s="49">
        <v>1</v>
      </c>
      <c r="K41" s="67" t="s">
        <v>162</v>
      </c>
      <c r="L41" s="67" t="s">
        <v>163</v>
      </c>
      <c r="M41" s="68" t="s">
        <v>171</v>
      </c>
      <c r="N41" s="49" t="s">
        <v>157</v>
      </c>
      <c r="O41" s="49" t="s">
        <v>158</v>
      </c>
      <c r="P41" s="49"/>
    </row>
    <row r="42" s="39" customFormat="1" ht="50" customHeight="1" spans="1:16">
      <c r="A42" s="48"/>
      <c r="B42" s="49" t="s">
        <v>172</v>
      </c>
      <c r="C42" s="49" t="s">
        <v>173</v>
      </c>
      <c r="D42" s="49" t="s">
        <v>174</v>
      </c>
      <c r="E42" s="49">
        <v>83</v>
      </c>
      <c r="F42" s="49">
        <v>83</v>
      </c>
      <c r="G42" s="49"/>
      <c r="H42" s="49" t="s">
        <v>161</v>
      </c>
      <c r="I42" s="49" t="s">
        <v>32</v>
      </c>
      <c r="J42" s="49">
        <v>1</v>
      </c>
      <c r="K42" s="67" t="s">
        <v>162</v>
      </c>
      <c r="L42" s="67" t="s">
        <v>163</v>
      </c>
      <c r="M42" s="68" t="s">
        <v>175</v>
      </c>
      <c r="N42" s="49" t="s">
        <v>157</v>
      </c>
      <c r="O42" s="49" t="s">
        <v>158</v>
      </c>
      <c r="P42" s="49"/>
    </row>
    <row r="43" s="39" customFormat="1" ht="81" customHeight="1" spans="1:16">
      <c r="A43" s="48"/>
      <c r="B43" s="49" t="s">
        <v>176</v>
      </c>
      <c r="C43" s="49" t="s">
        <v>177</v>
      </c>
      <c r="D43" s="49" t="s">
        <v>178</v>
      </c>
      <c r="E43" s="49">
        <v>158.117089</v>
      </c>
      <c r="F43" s="49">
        <v>158.117089</v>
      </c>
      <c r="G43" s="49">
        <v>0</v>
      </c>
      <c r="H43" s="49" t="s">
        <v>39</v>
      </c>
      <c r="I43" s="49" t="s">
        <v>32</v>
      </c>
      <c r="J43" s="49">
        <v>1</v>
      </c>
      <c r="K43" s="67">
        <v>3.25</v>
      </c>
      <c r="L43" s="67" t="s">
        <v>179</v>
      </c>
      <c r="M43" s="68" t="s">
        <v>180</v>
      </c>
      <c r="N43" s="49" t="s">
        <v>157</v>
      </c>
      <c r="O43" s="49" t="s">
        <v>158</v>
      </c>
      <c r="P43" s="49"/>
    </row>
    <row r="44" s="40" customFormat="1" ht="30" customHeight="1" spans="1:16">
      <c r="A44" s="50" t="s">
        <v>181</v>
      </c>
      <c r="B44" s="55" t="s">
        <v>182</v>
      </c>
      <c r="C44" s="48"/>
      <c r="D44" s="56"/>
      <c r="E44" s="53">
        <f>SUM(E45)</f>
        <v>324</v>
      </c>
      <c r="F44" s="53">
        <f>SUM(F45)</f>
        <v>324</v>
      </c>
      <c r="G44" s="48"/>
      <c r="H44" s="48"/>
      <c r="I44" s="48"/>
      <c r="J44" s="48"/>
      <c r="K44" s="72"/>
      <c r="L44" s="72"/>
      <c r="M44" s="73"/>
      <c r="N44" s="48"/>
      <c r="O44" s="48"/>
      <c r="P44" s="48"/>
    </row>
    <row r="45" s="40" customFormat="1" ht="38" customHeight="1" spans="1:16">
      <c r="A45" s="48"/>
      <c r="B45" s="49" t="s">
        <v>183</v>
      </c>
      <c r="C45" s="49" t="s">
        <v>29</v>
      </c>
      <c r="D45" s="49" t="s">
        <v>183</v>
      </c>
      <c r="E45" s="49">
        <v>324</v>
      </c>
      <c r="F45" s="49">
        <v>324</v>
      </c>
      <c r="G45" s="49">
        <v>0</v>
      </c>
      <c r="H45" s="49" t="s">
        <v>39</v>
      </c>
      <c r="I45" s="49" t="s">
        <v>153</v>
      </c>
      <c r="J45" s="49">
        <v>1</v>
      </c>
      <c r="K45" s="67" t="s">
        <v>184</v>
      </c>
      <c r="L45" s="67" t="s">
        <v>81</v>
      </c>
      <c r="M45" s="68" t="s">
        <v>185</v>
      </c>
      <c r="N45" s="49" t="s">
        <v>34</v>
      </c>
      <c r="O45" s="49" t="s">
        <v>35</v>
      </c>
      <c r="P45" s="49"/>
    </row>
    <row r="46" ht="27" customHeight="1" spans="1:16">
      <c r="A46" s="57" t="s">
        <v>186</v>
      </c>
      <c r="B46" s="58" t="s">
        <v>187</v>
      </c>
      <c r="C46" s="59"/>
      <c r="D46" s="59"/>
      <c r="E46" s="60">
        <f>SUM(E47:E47)</f>
        <v>490</v>
      </c>
      <c r="F46" s="60">
        <f>SUM(F47:F47)</f>
        <v>490</v>
      </c>
      <c r="G46" s="60">
        <f>SUM(G47:G47)</f>
        <v>0</v>
      </c>
      <c r="H46" s="59"/>
      <c r="I46" s="59"/>
      <c r="J46" s="59"/>
      <c r="K46" s="74"/>
      <c r="L46" s="74"/>
      <c r="M46" s="75"/>
      <c r="N46" s="48"/>
      <c r="O46" s="48"/>
      <c r="P46" s="52"/>
    </row>
    <row r="47" s="36" customFormat="1" ht="25" customHeight="1" spans="1:16">
      <c r="A47" s="48"/>
      <c r="B47" s="49" t="s">
        <v>188</v>
      </c>
      <c r="C47" s="49" t="s">
        <v>189</v>
      </c>
      <c r="D47" s="49" t="s">
        <v>190</v>
      </c>
      <c r="E47" s="49">
        <v>490</v>
      </c>
      <c r="F47" s="49">
        <v>490</v>
      </c>
      <c r="G47" s="49">
        <v>0</v>
      </c>
      <c r="H47" s="49" t="s">
        <v>161</v>
      </c>
      <c r="I47" s="49" t="s">
        <v>153</v>
      </c>
      <c r="J47" s="49">
        <v>1</v>
      </c>
      <c r="K47" s="67" t="s">
        <v>191</v>
      </c>
      <c r="L47" s="67" t="s">
        <v>192</v>
      </c>
      <c r="M47" s="68" t="s">
        <v>193</v>
      </c>
      <c r="N47" s="49" t="s">
        <v>34</v>
      </c>
      <c r="O47" s="49" t="s">
        <v>35</v>
      </c>
      <c r="P47" s="49"/>
    </row>
    <row r="48" ht="29.1" customHeight="1" spans="1:16">
      <c r="A48" s="51" t="s">
        <v>194</v>
      </c>
      <c r="B48" s="51" t="s">
        <v>195</v>
      </c>
      <c r="C48" s="50"/>
      <c r="D48" s="50"/>
      <c r="E48" s="61">
        <f>SUM(E49:E76)</f>
        <v>8299.531039</v>
      </c>
      <c r="F48" s="61">
        <f>SUM(F49:F76)</f>
        <v>8299.531039</v>
      </c>
      <c r="G48" s="51">
        <f>SUM(G49:G60)</f>
        <v>0</v>
      </c>
      <c r="H48" s="52"/>
      <c r="I48" s="50"/>
      <c r="J48" s="50"/>
      <c r="K48" s="71"/>
      <c r="L48" s="71"/>
      <c r="M48" s="70"/>
      <c r="N48" s="48"/>
      <c r="O48" s="48"/>
      <c r="P48" s="52"/>
    </row>
    <row r="49" s="36" customFormat="1" ht="87" customHeight="1" spans="1:16">
      <c r="A49" s="53"/>
      <c r="B49" s="49" t="s">
        <v>196</v>
      </c>
      <c r="C49" s="49" t="s">
        <v>197</v>
      </c>
      <c r="D49" s="49" t="s">
        <v>198</v>
      </c>
      <c r="E49" s="49">
        <v>1500</v>
      </c>
      <c r="F49" s="49">
        <v>1500</v>
      </c>
      <c r="G49" s="49">
        <v>0</v>
      </c>
      <c r="H49" s="49" t="s">
        <v>31</v>
      </c>
      <c r="I49" s="49" t="s">
        <v>32</v>
      </c>
      <c r="J49" s="49">
        <v>1</v>
      </c>
      <c r="K49" s="67" t="s">
        <v>57</v>
      </c>
      <c r="L49" s="67" t="s">
        <v>91</v>
      </c>
      <c r="M49" s="68" t="s">
        <v>199</v>
      </c>
      <c r="N49" s="49" t="s">
        <v>92</v>
      </c>
      <c r="O49" s="49" t="s">
        <v>93</v>
      </c>
      <c r="P49" s="49"/>
    </row>
    <row r="50" s="36" customFormat="1" ht="174" customHeight="1" spans="1:16">
      <c r="A50" s="53"/>
      <c r="B50" s="49" t="s">
        <v>196</v>
      </c>
      <c r="C50" s="49" t="s">
        <v>200</v>
      </c>
      <c r="D50" s="49" t="s">
        <v>201</v>
      </c>
      <c r="E50" s="49">
        <v>1980</v>
      </c>
      <c r="F50" s="49">
        <v>1980</v>
      </c>
      <c r="G50" s="49">
        <v>0</v>
      </c>
      <c r="H50" s="49" t="s">
        <v>39</v>
      </c>
      <c r="I50" s="49" t="s">
        <v>32</v>
      </c>
      <c r="J50" s="49">
        <v>1</v>
      </c>
      <c r="K50" s="67" t="s">
        <v>57</v>
      </c>
      <c r="L50" s="67" t="s">
        <v>91</v>
      </c>
      <c r="M50" s="68" t="s">
        <v>202</v>
      </c>
      <c r="N50" s="49" t="s">
        <v>92</v>
      </c>
      <c r="O50" s="49" t="s">
        <v>93</v>
      </c>
      <c r="P50" s="49"/>
    </row>
    <row r="51" s="36" customFormat="1" ht="29.1" customHeight="1" spans="1:16">
      <c r="A51" s="54"/>
      <c r="B51" s="49" t="s">
        <v>203</v>
      </c>
      <c r="C51" s="49" t="s">
        <v>29</v>
      </c>
      <c r="D51" s="49" t="s">
        <v>204</v>
      </c>
      <c r="E51" s="49">
        <v>102.97</v>
      </c>
      <c r="F51" s="49">
        <v>102.97</v>
      </c>
      <c r="G51" s="49">
        <v>0</v>
      </c>
      <c r="H51" s="49" t="s">
        <v>39</v>
      </c>
      <c r="I51" s="49" t="s">
        <v>32</v>
      </c>
      <c r="J51" s="49">
        <v>1</v>
      </c>
      <c r="K51" s="67" t="s">
        <v>205</v>
      </c>
      <c r="L51" s="67" t="s">
        <v>206</v>
      </c>
      <c r="M51" s="68" t="s">
        <v>207</v>
      </c>
      <c r="N51" s="49" t="s">
        <v>92</v>
      </c>
      <c r="O51" s="49" t="s">
        <v>93</v>
      </c>
      <c r="P51" s="49"/>
    </row>
    <row r="52" s="36" customFormat="1" ht="36.95" customHeight="1" spans="1:16">
      <c r="A52" s="53"/>
      <c r="B52" s="49" t="s">
        <v>208</v>
      </c>
      <c r="C52" s="49" t="s">
        <v>125</v>
      </c>
      <c r="D52" s="49" t="s">
        <v>209</v>
      </c>
      <c r="E52" s="49">
        <v>93.91</v>
      </c>
      <c r="F52" s="49">
        <v>93.91</v>
      </c>
      <c r="G52" s="49">
        <v>0</v>
      </c>
      <c r="H52" s="49" t="s">
        <v>39</v>
      </c>
      <c r="I52" s="49" t="s">
        <v>32</v>
      </c>
      <c r="J52" s="49">
        <v>1</v>
      </c>
      <c r="K52" s="67" t="s">
        <v>184</v>
      </c>
      <c r="L52" s="67" t="s">
        <v>41</v>
      </c>
      <c r="M52" s="68" t="s">
        <v>210</v>
      </c>
      <c r="N52" s="49" t="s">
        <v>125</v>
      </c>
      <c r="O52" s="49" t="s">
        <v>211</v>
      </c>
      <c r="P52" s="49"/>
    </row>
    <row r="53" s="36" customFormat="1" ht="102" customHeight="1" spans="1:16">
      <c r="A53" s="53"/>
      <c r="B53" s="49" t="s">
        <v>208</v>
      </c>
      <c r="C53" s="49" t="s">
        <v>212</v>
      </c>
      <c r="D53" s="49" t="s">
        <v>213</v>
      </c>
      <c r="E53" s="49">
        <v>171.8</v>
      </c>
      <c r="F53" s="49">
        <v>171.8</v>
      </c>
      <c r="G53" s="49">
        <v>0</v>
      </c>
      <c r="H53" s="49" t="s">
        <v>39</v>
      </c>
      <c r="I53" s="49" t="s">
        <v>32</v>
      </c>
      <c r="J53" s="49">
        <v>1</v>
      </c>
      <c r="K53" s="67">
        <v>1.1</v>
      </c>
      <c r="L53" s="67" t="s">
        <v>41</v>
      </c>
      <c r="M53" s="68" t="s">
        <v>214</v>
      </c>
      <c r="N53" s="49" t="s">
        <v>212</v>
      </c>
      <c r="O53" s="49" t="s">
        <v>215</v>
      </c>
      <c r="P53" s="49"/>
    </row>
    <row r="54" s="36" customFormat="1" ht="51" customHeight="1" spans="1:16">
      <c r="A54" s="53"/>
      <c r="B54" s="49" t="s">
        <v>216</v>
      </c>
      <c r="C54" s="49" t="s">
        <v>217</v>
      </c>
      <c r="D54" s="49" t="s">
        <v>218</v>
      </c>
      <c r="E54" s="49">
        <v>32.2971</v>
      </c>
      <c r="F54" s="49">
        <v>32.2971</v>
      </c>
      <c r="G54" s="49">
        <v>0</v>
      </c>
      <c r="H54" s="49" t="s">
        <v>39</v>
      </c>
      <c r="I54" s="49" t="s">
        <v>32</v>
      </c>
      <c r="J54" s="49">
        <v>1</v>
      </c>
      <c r="K54" s="67">
        <v>3.1</v>
      </c>
      <c r="L54" s="67">
        <v>11.25</v>
      </c>
      <c r="M54" s="68" t="s">
        <v>219</v>
      </c>
      <c r="N54" s="49" t="s">
        <v>75</v>
      </c>
      <c r="O54" s="49" t="s">
        <v>76</v>
      </c>
      <c r="P54" s="49"/>
    </row>
    <row r="55" s="36" customFormat="1" ht="45" customHeight="1" spans="1:16">
      <c r="A55" s="53"/>
      <c r="B55" s="49" t="s">
        <v>216</v>
      </c>
      <c r="C55" s="49" t="s">
        <v>166</v>
      </c>
      <c r="D55" s="49" t="s">
        <v>220</v>
      </c>
      <c r="E55" s="49">
        <v>57.6</v>
      </c>
      <c r="F55" s="49">
        <v>57.6</v>
      </c>
      <c r="G55" s="49">
        <v>0</v>
      </c>
      <c r="H55" s="49" t="s">
        <v>39</v>
      </c>
      <c r="I55" s="49" t="s">
        <v>32</v>
      </c>
      <c r="J55" s="49">
        <v>1</v>
      </c>
      <c r="K55" s="67">
        <v>3.1</v>
      </c>
      <c r="L55" s="67">
        <v>11.25</v>
      </c>
      <c r="M55" s="68" t="s">
        <v>219</v>
      </c>
      <c r="N55" s="49" t="s">
        <v>75</v>
      </c>
      <c r="O55" s="49" t="s">
        <v>76</v>
      </c>
      <c r="P55" s="49"/>
    </row>
    <row r="56" s="36" customFormat="1" ht="45" customHeight="1" spans="1:16">
      <c r="A56" s="53"/>
      <c r="B56" s="49" t="s">
        <v>216</v>
      </c>
      <c r="C56" s="49" t="s">
        <v>217</v>
      </c>
      <c r="D56" s="49" t="s">
        <v>220</v>
      </c>
      <c r="E56" s="49">
        <v>180</v>
      </c>
      <c r="F56" s="49">
        <v>180</v>
      </c>
      <c r="G56" s="49">
        <v>0</v>
      </c>
      <c r="H56" s="49" t="s">
        <v>39</v>
      </c>
      <c r="I56" s="49" t="s">
        <v>32</v>
      </c>
      <c r="J56" s="49">
        <v>1</v>
      </c>
      <c r="K56" s="67">
        <v>3.1</v>
      </c>
      <c r="L56" s="67">
        <v>11.25</v>
      </c>
      <c r="M56" s="68" t="s">
        <v>219</v>
      </c>
      <c r="N56" s="49" t="s">
        <v>75</v>
      </c>
      <c r="O56" s="49" t="s">
        <v>76</v>
      </c>
      <c r="P56" s="49"/>
    </row>
    <row r="57" s="36" customFormat="1" ht="48" customHeight="1" spans="1:16">
      <c r="A57" s="53"/>
      <c r="B57" s="49" t="s">
        <v>216</v>
      </c>
      <c r="C57" s="49" t="s">
        <v>166</v>
      </c>
      <c r="D57" s="49" t="s">
        <v>218</v>
      </c>
      <c r="E57" s="49">
        <v>102.280786</v>
      </c>
      <c r="F57" s="49">
        <v>102.280786</v>
      </c>
      <c r="G57" s="49">
        <v>0</v>
      </c>
      <c r="H57" s="49" t="s">
        <v>39</v>
      </c>
      <c r="I57" s="49" t="s">
        <v>32</v>
      </c>
      <c r="J57" s="49">
        <v>1</v>
      </c>
      <c r="K57" s="67">
        <v>3.1</v>
      </c>
      <c r="L57" s="67">
        <v>11.25</v>
      </c>
      <c r="M57" s="68" t="s">
        <v>219</v>
      </c>
      <c r="N57" s="49" t="s">
        <v>75</v>
      </c>
      <c r="O57" s="49" t="s">
        <v>76</v>
      </c>
      <c r="P57" s="49"/>
    </row>
    <row r="58" s="36" customFormat="1" ht="57" customHeight="1" spans="1:16">
      <c r="A58" s="53"/>
      <c r="B58" s="49" t="s">
        <v>216</v>
      </c>
      <c r="C58" s="49" t="s">
        <v>221</v>
      </c>
      <c r="D58" s="49" t="s">
        <v>222</v>
      </c>
      <c r="E58" s="49">
        <v>133.95</v>
      </c>
      <c r="F58" s="49">
        <v>133.95</v>
      </c>
      <c r="G58" s="49">
        <v>0</v>
      </c>
      <c r="H58" s="49"/>
      <c r="I58" s="49" t="s">
        <v>32</v>
      </c>
      <c r="J58" s="49">
        <v>1</v>
      </c>
      <c r="K58" s="67">
        <v>3.1</v>
      </c>
      <c r="L58" s="67">
        <v>11.25</v>
      </c>
      <c r="M58" s="68" t="s">
        <v>223</v>
      </c>
      <c r="N58" s="49" t="s">
        <v>224</v>
      </c>
      <c r="O58" s="49" t="s">
        <v>225</v>
      </c>
      <c r="P58" s="49"/>
    </row>
    <row r="59" s="36" customFormat="1" ht="58" customHeight="1" spans="1:16">
      <c r="A59" s="53"/>
      <c r="B59" s="49" t="s">
        <v>216</v>
      </c>
      <c r="C59" s="49" t="s">
        <v>226</v>
      </c>
      <c r="D59" s="49" t="s">
        <v>227</v>
      </c>
      <c r="E59" s="49">
        <v>233.08</v>
      </c>
      <c r="F59" s="49">
        <v>233.08</v>
      </c>
      <c r="G59" s="49">
        <v>0</v>
      </c>
      <c r="H59" s="49"/>
      <c r="I59" s="49" t="s">
        <v>32</v>
      </c>
      <c r="J59" s="49">
        <v>1</v>
      </c>
      <c r="K59" s="67">
        <v>3.1</v>
      </c>
      <c r="L59" s="67">
        <v>11.25</v>
      </c>
      <c r="M59" s="68" t="s">
        <v>223</v>
      </c>
      <c r="N59" s="49" t="s">
        <v>119</v>
      </c>
      <c r="O59" s="49" t="s">
        <v>120</v>
      </c>
      <c r="P59" s="49"/>
    </row>
    <row r="60" s="36" customFormat="1" ht="57.95" customHeight="1" spans="1:16">
      <c r="A60" s="53"/>
      <c r="B60" s="49" t="s">
        <v>216</v>
      </c>
      <c r="C60" s="49" t="s">
        <v>228</v>
      </c>
      <c r="D60" s="49" t="s">
        <v>227</v>
      </c>
      <c r="E60" s="49">
        <v>1000</v>
      </c>
      <c r="F60" s="49">
        <v>1000</v>
      </c>
      <c r="G60" s="49">
        <v>0</v>
      </c>
      <c r="H60" s="49"/>
      <c r="I60" s="49" t="s">
        <v>32</v>
      </c>
      <c r="J60" s="49">
        <v>1</v>
      </c>
      <c r="K60" s="67">
        <v>3.1</v>
      </c>
      <c r="L60" s="67">
        <v>11.25</v>
      </c>
      <c r="M60" s="68" t="s">
        <v>223</v>
      </c>
      <c r="N60" s="49" t="s">
        <v>229</v>
      </c>
      <c r="O60" s="49" t="s">
        <v>230</v>
      </c>
      <c r="P60" s="49"/>
    </row>
    <row r="61" s="36" customFormat="1" ht="30" customHeight="1" spans="1:16">
      <c r="A61" s="48"/>
      <c r="B61" s="49" t="s">
        <v>216</v>
      </c>
      <c r="C61" s="49" t="s">
        <v>231</v>
      </c>
      <c r="D61" s="49" t="s">
        <v>232</v>
      </c>
      <c r="E61" s="49">
        <v>199.66</v>
      </c>
      <c r="F61" s="49">
        <v>199.66</v>
      </c>
      <c r="G61" s="49">
        <v>0</v>
      </c>
      <c r="H61" s="49" t="s">
        <v>39</v>
      </c>
      <c r="I61" s="49" t="s">
        <v>153</v>
      </c>
      <c r="J61" s="49">
        <v>1</v>
      </c>
      <c r="K61" s="67" t="s">
        <v>184</v>
      </c>
      <c r="L61" s="67">
        <v>5.25</v>
      </c>
      <c r="M61" s="68" t="s">
        <v>233</v>
      </c>
      <c r="N61" s="49" t="s">
        <v>60</v>
      </c>
      <c r="O61" s="49" t="s">
        <v>61</v>
      </c>
      <c r="P61" s="49"/>
    </row>
    <row r="62" s="36" customFormat="1" ht="39" customHeight="1" spans="1:16">
      <c r="A62" s="53"/>
      <c r="B62" s="49" t="s">
        <v>234</v>
      </c>
      <c r="C62" s="49" t="s">
        <v>231</v>
      </c>
      <c r="D62" s="49" t="s">
        <v>234</v>
      </c>
      <c r="E62" s="49">
        <v>66</v>
      </c>
      <c r="F62" s="49">
        <v>66</v>
      </c>
      <c r="G62" s="49">
        <v>0</v>
      </c>
      <c r="H62" s="49" t="s">
        <v>39</v>
      </c>
      <c r="I62" s="49" t="s">
        <v>32</v>
      </c>
      <c r="J62" s="49">
        <v>1</v>
      </c>
      <c r="K62" s="67">
        <v>3.1</v>
      </c>
      <c r="L62" s="67" t="s">
        <v>58</v>
      </c>
      <c r="M62" s="68" t="s">
        <v>235</v>
      </c>
      <c r="N62" s="49" t="s">
        <v>60</v>
      </c>
      <c r="O62" s="49" t="s">
        <v>61</v>
      </c>
      <c r="P62" s="49"/>
    </row>
    <row r="63" s="36" customFormat="1" ht="41" customHeight="1" spans="1:16">
      <c r="A63" s="53"/>
      <c r="B63" s="49" t="s">
        <v>236</v>
      </c>
      <c r="C63" s="49" t="s">
        <v>237</v>
      </c>
      <c r="D63" s="49" t="s">
        <v>238</v>
      </c>
      <c r="E63" s="49">
        <v>152.1232</v>
      </c>
      <c r="F63" s="49">
        <v>152.1232</v>
      </c>
      <c r="G63" s="49">
        <v>0</v>
      </c>
      <c r="H63" s="49" t="s">
        <v>39</v>
      </c>
      <c r="I63" s="49" t="s">
        <v>32</v>
      </c>
      <c r="J63" s="49">
        <v>1</v>
      </c>
      <c r="K63" s="67">
        <v>3.1</v>
      </c>
      <c r="L63" s="67" t="s">
        <v>58</v>
      </c>
      <c r="M63" s="68" t="s">
        <v>235</v>
      </c>
      <c r="N63" s="49" t="s">
        <v>60</v>
      </c>
      <c r="O63" s="49" t="s">
        <v>61</v>
      </c>
      <c r="P63" s="49"/>
    </row>
    <row r="64" s="36" customFormat="1" ht="33" customHeight="1" spans="1:16">
      <c r="A64" s="53"/>
      <c r="B64" s="49" t="s">
        <v>239</v>
      </c>
      <c r="C64" s="49" t="s">
        <v>240</v>
      </c>
      <c r="D64" s="49" t="s">
        <v>241</v>
      </c>
      <c r="E64" s="49">
        <v>150</v>
      </c>
      <c r="F64" s="49">
        <v>150</v>
      </c>
      <c r="G64" s="49">
        <v>0</v>
      </c>
      <c r="H64" s="49" t="s">
        <v>31</v>
      </c>
      <c r="I64" s="49" t="s">
        <v>32</v>
      </c>
      <c r="J64" s="49">
        <v>1</v>
      </c>
      <c r="K64" s="67" t="s">
        <v>242</v>
      </c>
      <c r="L64" s="67" t="s">
        <v>243</v>
      </c>
      <c r="M64" s="68" t="s">
        <v>244</v>
      </c>
      <c r="N64" s="49" t="s">
        <v>245</v>
      </c>
      <c r="O64" s="49" t="s">
        <v>246</v>
      </c>
      <c r="P64" s="49"/>
    </row>
    <row r="65" s="36" customFormat="1" ht="56" customHeight="1" spans="1:16">
      <c r="A65" s="53"/>
      <c r="B65" s="49" t="s">
        <v>247</v>
      </c>
      <c r="C65" s="49" t="s">
        <v>248</v>
      </c>
      <c r="D65" s="49" t="s">
        <v>249</v>
      </c>
      <c r="E65" s="49">
        <v>330</v>
      </c>
      <c r="F65" s="49">
        <v>330</v>
      </c>
      <c r="G65" s="49">
        <v>0</v>
      </c>
      <c r="H65" s="49" t="s">
        <v>31</v>
      </c>
      <c r="I65" s="49" t="s">
        <v>32</v>
      </c>
      <c r="J65" s="49">
        <v>1</v>
      </c>
      <c r="K65" s="67" t="s">
        <v>250</v>
      </c>
      <c r="L65" s="67" t="s">
        <v>49</v>
      </c>
      <c r="M65" s="68" t="s">
        <v>251</v>
      </c>
      <c r="N65" s="49" t="s">
        <v>245</v>
      </c>
      <c r="O65" s="49" t="s">
        <v>246</v>
      </c>
      <c r="P65" s="49"/>
    </row>
    <row r="66" s="36" customFormat="1" ht="30" customHeight="1" spans="1:16">
      <c r="A66" s="53"/>
      <c r="B66" s="49" t="s">
        <v>252</v>
      </c>
      <c r="C66" s="49" t="s">
        <v>253</v>
      </c>
      <c r="D66" s="49" t="s">
        <v>254</v>
      </c>
      <c r="E66" s="49">
        <v>126</v>
      </c>
      <c r="F66" s="49">
        <v>126</v>
      </c>
      <c r="G66" s="49">
        <v>0</v>
      </c>
      <c r="H66" s="49" t="s">
        <v>31</v>
      </c>
      <c r="I66" s="49" t="s">
        <v>32</v>
      </c>
      <c r="J66" s="49">
        <v>1</v>
      </c>
      <c r="K66" s="67" t="s">
        <v>255</v>
      </c>
      <c r="L66" s="67" t="s">
        <v>192</v>
      </c>
      <c r="M66" s="68" t="s">
        <v>256</v>
      </c>
      <c r="N66" s="49" t="s">
        <v>245</v>
      </c>
      <c r="O66" s="49" t="s">
        <v>246</v>
      </c>
      <c r="P66" s="49"/>
    </row>
    <row r="67" s="36" customFormat="1" ht="66" customHeight="1" spans="1:16">
      <c r="A67" s="53"/>
      <c r="B67" s="49" t="s">
        <v>257</v>
      </c>
      <c r="C67" s="49" t="s">
        <v>258</v>
      </c>
      <c r="D67" s="49" t="s">
        <v>259</v>
      </c>
      <c r="E67" s="49">
        <v>49</v>
      </c>
      <c r="F67" s="49">
        <v>49</v>
      </c>
      <c r="G67" s="49">
        <v>0</v>
      </c>
      <c r="H67" s="49" t="s">
        <v>39</v>
      </c>
      <c r="I67" s="49" t="s">
        <v>32</v>
      </c>
      <c r="J67" s="49">
        <v>1</v>
      </c>
      <c r="K67" s="67" t="s">
        <v>40</v>
      </c>
      <c r="L67" s="67" t="s">
        <v>260</v>
      </c>
      <c r="M67" s="68" t="s">
        <v>261</v>
      </c>
      <c r="N67" s="49" t="s">
        <v>262</v>
      </c>
      <c r="O67" s="49" t="s">
        <v>263</v>
      </c>
      <c r="P67" s="49"/>
    </row>
    <row r="68" s="36" customFormat="1" ht="33" customHeight="1" spans="1:16">
      <c r="A68" s="53"/>
      <c r="B68" s="49" t="s">
        <v>264</v>
      </c>
      <c r="C68" s="49" t="s">
        <v>265</v>
      </c>
      <c r="D68" s="49" t="s">
        <v>266</v>
      </c>
      <c r="E68" s="49">
        <v>333</v>
      </c>
      <c r="F68" s="49">
        <v>333</v>
      </c>
      <c r="G68" s="49">
        <v>0</v>
      </c>
      <c r="H68" s="49" t="s">
        <v>39</v>
      </c>
      <c r="I68" s="49" t="s">
        <v>32</v>
      </c>
      <c r="J68" s="49">
        <v>1</v>
      </c>
      <c r="K68" s="67" t="s">
        <v>40</v>
      </c>
      <c r="L68" s="67" t="s">
        <v>260</v>
      </c>
      <c r="M68" s="68" t="s">
        <v>267</v>
      </c>
      <c r="N68" s="49" t="s">
        <v>229</v>
      </c>
      <c r="O68" s="49" t="s">
        <v>230</v>
      </c>
      <c r="P68" s="49"/>
    </row>
    <row r="69" s="36" customFormat="1" ht="39" customHeight="1" spans="1:16">
      <c r="A69" s="53"/>
      <c r="B69" s="49" t="s">
        <v>264</v>
      </c>
      <c r="C69" s="49" t="s">
        <v>268</v>
      </c>
      <c r="D69" s="49" t="s">
        <v>266</v>
      </c>
      <c r="E69" s="49">
        <v>696.636919</v>
      </c>
      <c r="F69" s="49">
        <v>696.636919</v>
      </c>
      <c r="G69" s="49">
        <v>0</v>
      </c>
      <c r="H69" s="49" t="s">
        <v>39</v>
      </c>
      <c r="I69" s="49" t="s">
        <v>32</v>
      </c>
      <c r="J69" s="49">
        <v>1</v>
      </c>
      <c r="K69" s="67" t="s">
        <v>40</v>
      </c>
      <c r="L69" s="67" t="s">
        <v>260</v>
      </c>
      <c r="M69" s="68" t="s">
        <v>267</v>
      </c>
      <c r="N69" s="49" t="s">
        <v>229</v>
      </c>
      <c r="O69" s="49" t="s">
        <v>230</v>
      </c>
      <c r="P69" s="49"/>
    </row>
    <row r="70" s="36" customFormat="1" ht="29" customHeight="1" spans="1:16">
      <c r="A70" s="53"/>
      <c r="B70" s="49" t="s">
        <v>269</v>
      </c>
      <c r="C70" s="49" t="s">
        <v>189</v>
      </c>
      <c r="D70" s="49" t="s">
        <v>270</v>
      </c>
      <c r="E70" s="49">
        <v>22.2657</v>
      </c>
      <c r="F70" s="49">
        <v>22.2657</v>
      </c>
      <c r="G70" s="49">
        <v>0</v>
      </c>
      <c r="H70" s="49" t="s">
        <v>39</v>
      </c>
      <c r="I70" s="49" t="s">
        <v>32</v>
      </c>
      <c r="J70" s="49">
        <v>1</v>
      </c>
      <c r="K70" s="67" t="s">
        <v>40</v>
      </c>
      <c r="L70" s="67" t="s">
        <v>260</v>
      </c>
      <c r="M70" s="68" t="s">
        <v>271</v>
      </c>
      <c r="N70" s="49" t="s">
        <v>229</v>
      </c>
      <c r="O70" s="49" t="s">
        <v>230</v>
      </c>
      <c r="P70" s="49"/>
    </row>
    <row r="71" s="36" customFormat="1" ht="66" customHeight="1" spans="1:16">
      <c r="A71" s="53"/>
      <c r="B71" s="49" t="s">
        <v>272</v>
      </c>
      <c r="C71" s="49" t="s">
        <v>258</v>
      </c>
      <c r="D71" s="49" t="s">
        <v>272</v>
      </c>
      <c r="E71" s="49">
        <v>35.5</v>
      </c>
      <c r="F71" s="49">
        <v>35.5</v>
      </c>
      <c r="G71" s="49">
        <v>0</v>
      </c>
      <c r="H71" s="49" t="s">
        <v>39</v>
      </c>
      <c r="I71" s="49" t="s">
        <v>32</v>
      </c>
      <c r="J71" s="49">
        <v>1</v>
      </c>
      <c r="K71" s="67" t="s">
        <v>40</v>
      </c>
      <c r="L71" s="67" t="s">
        <v>260</v>
      </c>
      <c r="M71" s="68" t="s">
        <v>267</v>
      </c>
      <c r="N71" s="49" t="s">
        <v>229</v>
      </c>
      <c r="O71" s="49" t="s">
        <v>230</v>
      </c>
      <c r="P71" s="49"/>
    </row>
    <row r="72" s="36" customFormat="1" ht="36" customHeight="1" spans="1:16">
      <c r="A72" s="53"/>
      <c r="B72" s="49" t="s">
        <v>273</v>
      </c>
      <c r="C72" s="49" t="s">
        <v>51</v>
      </c>
      <c r="D72" s="49" t="s">
        <v>274</v>
      </c>
      <c r="E72" s="49">
        <v>30.533671</v>
      </c>
      <c r="F72" s="49">
        <v>30.533671</v>
      </c>
      <c r="G72" s="49">
        <v>0</v>
      </c>
      <c r="H72" s="49" t="s">
        <v>39</v>
      </c>
      <c r="I72" s="49" t="s">
        <v>32</v>
      </c>
      <c r="J72" s="49">
        <v>1</v>
      </c>
      <c r="K72" s="67" t="s">
        <v>40</v>
      </c>
      <c r="L72" s="67" t="s">
        <v>260</v>
      </c>
      <c r="M72" s="68" t="s">
        <v>275</v>
      </c>
      <c r="N72" s="49" t="s">
        <v>229</v>
      </c>
      <c r="O72" s="49" t="s">
        <v>230</v>
      </c>
      <c r="P72" s="49"/>
    </row>
    <row r="73" s="36" customFormat="1" ht="48" customHeight="1" spans="1:16">
      <c r="A73" s="53"/>
      <c r="B73" s="49" t="s">
        <v>276</v>
      </c>
      <c r="C73" s="49" t="s">
        <v>277</v>
      </c>
      <c r="D73" s="49" t="s">
        <v>276</v>
      </c>
      <c r="E73" s="49">
        <v>337.270637</v>
      </c>
      <c r="F73" s="49">
        <v>337.270637</v>
      </c>
      <c r="G73" s="49">
        <v>0</v>
      </c>
      <c r="H73" s="49" t="s">
        <v>39</v>
      </c>
      <c r="I73" s="49" t="s">
        <v>32</v>
      </c>
      <c r="J73" s="49">
        <v>1</v>
      </c>
      <c r="K73" s="67" t="s">
        <v>40</v>
      </c>
      <c r="L73" s="67" t="s">
        <v>260</v>
      </c>
      <c r="M73" s="68" t="s">
        <v>278</v>
      </c>
      <c r="N73" s="49" t="s">
        <v>229</v>
      </c>
      <c r="O73" s="49" t="s">
        <v>230</v>
      </c>
      <c r="P73" s="49"/>
    </row>
    <row r="74" s="36" customFormat="1" ht="67" customHeight="1" spans="1:16">
      <c r="A74" s="53"/>
      <c r="B74" s="49" t="s">
        <v>279</v>
      </c>
      <c r="C74" s="49" t="s">
        <v>258</v>
      </c>
      <c r="D74" s="49" t="s">
        <v>279</v>
      </c>
      <c r="E74" s="49">
        <v>95.24</v>
      </c>
      <c r="F74" s="49">
        <v>95.24</v>
      </c>
      <c r="G74" s="49">
        <v>0</v>
      </c>
      <c r="H74" s="49" t="s">
        <v>39</v>
      </c>
      <c r="I74" s="49" t="s">
        <v>32</v>
      </c>
      <c r="J74" s="49">
        <v>1</v>
      </c>
      <c r="K74" s="67" t="s">
        <v>40</v>
      </c>
      <c r="L74" s="67" t="s">
        <v>260</v>
      </c>
      <c r="M74" s="68" t="s">
        <v>280</v>
      </c>
      <c r="N74" s="49" t="s">
        <v>229</v>
      </c>
      <c r="O74" s="49" t="s">
        <v>230</v>
      </c>
      <c r="P74" s="49"/>
    </row>
    <row r="75" s="36" customFormat="1" ht="26.1" customHeight="1" spans="1:16">
      <c r="A75" s="53"/>
      <c r="B75" s="49" t="s">
        <v>281</v>
      </c>
      <c r="C75" s="49" t="s">
        <v>51</v>
      </c>
      <c r="D75" s="49" t="s">
        <v>281</v>
      </c>
      <c r="E75" s="49">
        <v>17.48236</v>
      </c>
      <c r="F75" s="49">
        <v>17.48236</v>
      </c>
      <c r="G75" s="49">
        <v>0</v>
      </c>
      <c r="H75" s="49" t="s">
        <v>39</v>
      </c>
      <c r="I75" s="49" t="s">
        <v>32</v>
      </c>
      <c r="J75" s="49">
        <v>1</v>
      </c>
      <c r="K75" s="67" t="s">
        <v>282</v>
      </c>
      <c r="L75" s="67" t="s">
        <v>206</v>
      </c>
      <c r="M75" s="68" t="s">
        <v>278</v>
      </c>
      <c r="N75" s="49" t="s">
        <v>229</v>
      </c>
      <c r="O75" s="49" t="s">
        <v>230</v>
      </c>
      <c r="P75" s="49"/>
    </row>
    <row r="76" s="36" customFormat="1" ht="84" customHeight="1" spans="1:16">
      <c r="A76" s="53"/>
      <c r="B76" s="49" t="s">
        <v>283</v>
      </c>
      <c r="C76" s="49" t="s">
        <v>284</v>
      </c>
      <c r="D76" s="49" t="s">
        <v>283</v>
      </c>
      <c r="E76" s="49">
        <f>27.081538+43.849128</f>
        <v>70.930666</v>
      </c>
      <c r="F76" s="49">
        <f>27.081538+43.849128</f>
        <v>70.930666</v>
      </c>
      <c r="G76" s="49">
        <v>0</v>
      </c>
      <c r="H76" s="49" t="s">
        <v>39</v>
      </c>
      <c r="I76" s="49" t="s">
        <v>32</v>
      </c>
      <c r="J76" s="49">
        <v>1</v>
      </c>
      <c r="K76" s="67" t="s">
        <v>282</v>
      </c>
      <c r="L76" s="67" t="s">
        <v>206</v>
      </c>
      <c r="M76" s="68" t="s">
        <v>267</v>
      </c>
      <c r="N76" s="49" t="s">
        <v>229</v>
      </c>
      <c r="O76" s="49" t="s">
        <v>230</v>
      </c>
      <c r="P76" s="49"/>
    </row>
    <row r="77" ht="27" customHeight="1" spans="1:16">
      <c r="A77" s="51" t="s">
        <v>285</v>
      </c>
      <c r="B77" s="51" t="s">
        <v>286</v>
      </c>
      <c r="C77" s="50"/>
      <c r="D77" s="50"/>
      <c r="E77" s="51">
        <f>SUM(E78:E79)</f>
        <v>199</v>
      </c>
      <c r="F77" s="51">
        <f>SUM(F78:F79)</f>
        <v>199</v>
      </c>
      <c r="G77" s="51">
        <v>0</v>
      </c>
      <c r="H77" s="52"/>
      <c r="I77" s="50"/>
      <c r="J77" s="50"/>
      <c r="K77" s="71"/>
      <c r="L77" s="71"/>
      <c r="M77" s="70"/>
      <c r="N77" s="48"/>
      <c r="O77" s="48"/>
      <c r="P77" s="76"/>
    </row>
    <row r="78" s="36" customFormat="1" ht="41" customHeight="1" spans="1:16">
      <c r="A78" s="54"/>
      <c r="B78" s="49" t="s">
        <v>287</v>
      </c>
      <c r="C78" s="49" t="s">
        <v>29</v>
      </c>
      <c r="D78" s="49" t="s">
        <v>288</v>
      </c>
      <c r="E78" s="49">
        <v>105</v>
      </c>
      <c r="F78" s="49">
        <v>105</v>
      </c>
      <c r="G78" s="49">
        <v>0</v>
      </c>
      <c r="H78" s="49" t="s">
        <v>31</v>
      </c>
      <c r="I78" s="49" t="s">
        <v>32</v>
      </c>
      <c r="J78" s="49">
        <v>1</v>
      </c>
      <c r="K78" s="67">
        <v>1.1</v>
      </c>
      <c r="L78" s="67" t="s">
        <v>289</v>
      </c>
      <c r="M78" s="68" t="s">
        <v>290</v>
      </c>
      <c r="N78" s="49" t="s">
        <v>34</v>
      </c>
      <c r="O78" s="49" t="s">
        <v>35</v>
      </c>
      <c r="P78" s="49"/>
    </row>
    <row r="79" s="36" customFormat="1" ht="93" customHeight="1" spans="1:16">
      <c r="A79" s="54"/>
      <c r="B79" s="49" t="s">
        <v>291</v>
      </c>
      <c r="C79" s="49" t="s">
        <v>29</v>
      </c>
      <c r="D79" s="49" t="s">
        <v>292</v>
      </c>
      <c r="E79" s="49">
        <v>94</v>
      </c>
      <c r="F79" s="49">
        <v>94</v>
      </c>
      <c r="G79" s="49">
        <v>0</v>
      </c>
      <c r="H79" s="49" t="s">
        <v>31</v>
      </c>
      <c r="I79" s="49" t="s">
        <v>32</v>
      </c>
      <c r="J79" s="49">
        <v>1</v>
      </c>
      <c r="K79" s="67">
        <v>1.1</v>
      </c>
      <c r="L79" s="67" t="s">
        <v>289</v>
      </c>
      <c r="M79" s="68" t="s">
        <v>293</v>
      </c>
      <c r="N79" s="49" t="s">
        <v>34</v>
      </c>
      <c r="O79" s="49" t="s">
        <v>35</v>
      </c>
      <c r="P79" s="49"/>
    </row>
  </sheetData>
  <mergeCells count="15">
    <mergeCell ref="A2:P2"/>
    <mergeCell ref="O3:P3"/>
    <mergeCell ref="E4:G4"/>
    <mergeCell ref="K4:L4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  <mergeCell ref="P4:P5"/>
  </mergeCells>
  <pageMargins left="0.236111111111111" right="0.0388888888888889" top="0.590277777777778" bottom="0.196527777777778" header="0.511805555555556" footer="0.275"/>
  <pageSetup paperSize="9" scale="8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workbookViewId="0">
      <selection activeCell="B14" sqref="B14"/>
    </sheetView>
  </sheetViews>
  <sheetFormatPr defaultColWidth="9" defaultRowHeight="13.5"/>
  <cols>
    <col min="1" max="1" width="5.88333333333333" customWidth="1"/>
    <col min="2" max="2" width="9.875" customWidth="1"/>
    <col min="4" max="4" width="13.25" customWidth="1"/>
    <col min="5" max="5" width="7.525" customWidth="1"/>
    <col min="7" max="7" width="6.54166666666667" customWidth="1"/>
    <col min="8" max="8" width="9.875" customWidth="1"/>
    <col min="9" max="9" width="7.69166666666667" customWidth="1"/>
    <col min="10" max="10" width="7.5" customWidth="1"/>
    <col min="13" max="13" width="16.45" customWidth="1"/>
    <col min="14" max="14" width="7.03333333333333" customWidth="1"/>
    <col min="15" max="15" width="8.01666666666667" customWidth="1"/>
    <col min="16" max="16" width="5.06666666666667" customWidth="1"/>
  </cols>
  <sheetData>
    <row r="1" s="1" customFormat="1" ht="24" customHeight="1" spans="1:15">
      <c r="A1" s="3" t="s">
        <v>0</v>
      </c>
      <c r="C1" s="4"/>
      <c r="D1" s="5"/>
      <c r="E1" s="6"/>
      <c r="F1" s="6"/>
      <c r="H1" s="7"/>
      <c r="K1" s="25"/>
      <c r="L1" s="25"/>
      <c r="M1" s="5"/>
      <c r="N1" s="26"/>
      <c r="O1" s="6"/>
    </row>
    <row r="2" s="2" customFormat="1" ht="26.1" customHeight="1" spans="1:16">
      <c r="A2" s="8" t="s">
        <v>294</v>
      </c>
      <c r="B2" s="9"/>
      <c r="C2" s="10"/>
      <c r="D2" s="10"/>
      <c r="E2" s="9"/>
      <c r="F2" s="9"/>
      <c r="G2" s="9"/>
      <c r="H2" s="11"/>
      <c r="I2" s="9"/>
      <c r="J2" s="9"/>
      <c r="K2" s="27"/>
      <c r="L2" s="27"/>
      <c r="M2" s="10"/>
      <c r="N2" s="28"/>
      <c r="O2" s="9"/>
      <c r="P2" s="9"/>
    </row>
    <row r="3" s="2" customFormat="1" ht="11.1" customHeight="1" spans="1:16">
      <c r="A3" s="12"/>
      <c r="B3" s="12"/>
      <c r="C3" s="13"/>
      <c r="D3" s="14"/>
      <c r="E3" s="15"/>
      <c r="F3" s="15"/>
      <c r="G3" s="12"/>
      <c r="H3" s="16"/>
      <c r="I3" s="12"/>
      <c r="J3" s="12"/>
      <c r="K3" s="29"/>
      <c r="L3" s="29"/>
      <c r="M3" s="14"/>
      <c r="N3" s="30"/>
      <c r="O3" s="31" t="s">
        <v>2</v>
      </c>
      <c r="P3" s="31"/>
    </row>
    <row r="4" s="2" customFormat="1" spans="1:16">
      <c r="A4" s="17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9"/>
      <c r="G4" s="20"/>
      <c r="H4" s="17" t="s">
        <v>8</v>
      </c>
      <c r="I4" s="17" t="s">
        <v>9</v>
      </c>
      <c r="J4" s="17" t="s">
        <v>10</v>
      </c>
      <c r="K4" s="32" t="s">
        <v>11</v>
      </c>
      <c r="L4" s="32"/>
      <c r="M4" s="17" t="s">
        <v>12</v>
      </c>
      <c r="N4" s="33" t="s">
        <v>13</v>
      </c>
      <c r="O4" s="17" t="s">
        <v>14</v>
      </c>
      <c r="P4" s="17" t="s">
        <v>15</v>
      </c>
    </row>
    <row r="5" s="2" customFormat="1" ht="33" customHeight="1" spans="1:16">
      <c r="A5" s="21"/>
      <c r="B5" s="21"/>
      <c r="C5" s="21"/>
      <c r="D5" s="21"/>
      <c r="E5" s="22" t="s">
        <v>16</v>
      </c>
      <c r="F5" s="22" t="s">
        <v>17</v>
      </c>
      <c r="G5" s="22" t="s">
        <v>18</v>
      </c>
      <c r="H5" s="21"/>
      <c r="I5" s="21"/>
      <c r="J5" s="21"/>
      <c r="K5" s="34" t="s">
        <v>19</v>
      </c>
      <c r="L5" s="34" t="s">
        <v>20</v>
      </c>
      <c r="M5" s="21"/>
      <c r="N5" s="35"/>
      <c r="O5" s="21"/>
      <c r="P5" s="21"/>
    </row>
    <row r="6" ht="18" customHeight="1" spans="1:1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ht="18" customHeight="1" spans="1:16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8" customHeight="1" spans="1:16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ht="18" customHeight="1" spans="1:16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ht="18" customHeight="1" spans="1:16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t="18" customHeight="1" spans="1:16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t="18" customHeight="1" spans="1:16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ht="18" customHeight="1" spans="1:16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ht="18" customHeight="1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ht="18" customHeight="1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ht="18" customHeight="1" spans="1: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ht="18" customHeight="1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ht="18" customHeight="1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ht="18" customHeight="1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ht="18" customHeight="1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ht="18" customHeight="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ht="18" customHeight="1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ht="18" customHeight="1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ht="18" customHeight="1" spans="1:16">
      <c r="A24" s="24" t="s">
        <v>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</sheetData>
  <mergeCells count="15">
    <mergeCell ref="A2:P2"/>
    <mergeCell ref="O3:P3"/>
    <mergeCell ref="E4:G4"/>
    <mergeCell ref="K4:L4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  <mergeCell ref="P4:P5"/>
  </mergeCells>
  <pageMargins left="0.472222222222222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2020-09-14T10:30:00Z</dcterms:created>
  <cp:lastPrinted>2020-09-18T09:56:00Z</cp:lastPrinted>
  <dcterms:modified xsi:type="dcterms:W3CDTF">2021-07-22T10:16:22Z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F7CBE371BE5A47BEAC301281A64A0239</vt:lpwstr>
  </property>
</Properties>
</file>