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<sst xmlns="http://schemas.openxmlformats.org/spreadsheetml/2006/main" count="583" uniqueCount="284">
  <si>
    <t>方山县2017年统筹整合资金推进精准脱贫资金使用计划表</t>
  </si>
  <si>
    <t>单位：万元</t>
  </si>
  <si>
    <t>序号</t>
  </si>
  <si>
    <t>建议项目行动名称</t>
  </si>
  <si>
    <t>项目建设地点</t>
  </si>
  <si>
    <t>项目主要建设内容与规模</t>
  </si>
  <si>
    <t>整合资金规模</t>
  </si>
  <si>
    <t>项目建设性质</t>
  </si>
  <si>
    <t>建设期限</t>
  </si>
  <si>
    <t>项目预期效益</t>
  </si>
  <si>
    <t>项目责任单位</t>
  </si>
  <si>
    <t>责任人</t>
  </si>
  <si>
    <t>备注</t>
  </si>
  <si>
    <t>合计</t>
  </si>
  <si>
    <t>一</t>
  </si>
  <si>
    <t>五个一批脱贫项目</t>
  </si>
  <si>
    <t>（一）</t>
  </si>
  <si>
    <t>特色产业脱贫工程</t>
  </si>
  <si>
    <t>绿色农业扶贫项目</t>
  </si>
  <si>
    <t>畜牧产业</t>
  </si>
  <si>
    <t>全县</t>
  </si>
  <si>
    <t>建档立卡贫困户从县外购入一头牛奖补2000元；2017年新圈舍6万平米，每平米奖补100元；销售肉牛5000头，每牛补助500元；建设饲草基地5.41万亩，每头牛每年给予1亩饲草补助50元</t>
  </si>
  <si>
    <t>新建</t>
  </si>
  <si>
    <t>项目直接带动农户 23055户，其中直接带动项目区 21000 户建档立卡贫困户增收，户均增收 8200 元，人均增收约 2800元</t>
  </si>
  <si>
    <t>畜牧兽医中心</t>
  </si>
  <si>
    <t>韩福平</t>
  </si>
  <si>
    <t>中药材产业</t>
  </si>
  <si>
    <t>柴胡和党参基地建设</t>
  </si>
  <si>
    <t>项目直接带动农户5950户，受益人口14880人</t>
  </si>
  <si>
    <t>农委</t>
  </si>
  <si>
    <t>赵林平</t>
  </si>
  <si>
    <t>行政村产业发展项目</t>
  </si>
  <si>
    <t>169个行政村</t>
  </si>
  <si>
    <t>用于169个行政村产业发展项目</t>
  </si>
  <si>
    <t>提升改善贫困村人居环境，促进贫困村产业发展</t>
  </si>
  <si>
    <t>各乡镇</t>
  </si>
  <si>
    <t>各乡镇乡长、镇长</t>
  </si>
  <si>
    <t>贫困村帮扶项目</t>
  </si>
  <si>
    <t>北武当镇新民村</t>
  </si>
  <si>
    <t>蔬菜交易市场建设</t>
  </si>
  <si>
    <t>为村民提供蔬菜交易场所，方便农户出售农副产品，增加销售量，增加收入</t>
  </si>
  <si>
    <t>北武当镇</t>
  </si>
  <si>
    <t>殷海龙</t>
  </si>
  <si>
    <t>鱼池建设项目</t>
  </si>
  <si>
    <t>胡堡村</t>
  </si>
  <si>
    <t>麻地会乡胡堡村水源专业合作社新建养鱼厂</t>
  </si>
  <si>
    <t>安排建档立卡贫困户10人就业</t>
  </si>
  <si>
    <t>麻地会乡</t>
  </si>
  <si>
    <t>白玉</t>
  </si>
  <si>
    <t>农机社会化服务建设项目</t>
  </si>
  <si>
    <t>保贵农机专业合作社</t>
  </si>
  <si>
    <t>专业合作社建设及农机具入股资产收益</t>
  </si>
  <si>
    <t>通过项目建设增加6户贫困户收入</t>
  </si>
  <si>
    <t>农机服务中心</t>
  </si>
  <si>
    <t>赵玉祥</t>
  </si>
  <si>
    <t>光伏产业扶贫项目</t>
  </si>
  <si>
    <t>地面集中式光伏发电项目</t>
  </si>
  <si>
    <t>圪洞袁家甲村</t>
  </si>
  <si>
    <t>中金国泰投资修建圪洞袁家甲村13.53ZW光伏发电项目</t>
  </si>
  <si>
    <t>项目建成投运后，纯收益的70%用于保障全县5806户12960名深度贫困人口兜底脱贫</t>
  </si>
  <si>
    <t>扶贫开发投资有限公司</t>
  </si>
  <si>
    <t>薛建国</t>
  </si>
  <si>
    <t>大武水沟村</t>
  </si>
  <si>
    <t>山西晋能集团修建大武水沟村35ZW光伏发电项目</t>
  </si>
  <si>
    <t>项目建成投运后，纯收益的70%用于保障全县5806户12961名深度贫困人口兜底脱贫</t>
  </si>
  <si>
    <t>光伏发电项目</t>
  </si>
  <si>
    <t>麻地会乡大西沟村</t>
  </si>
  <si>
    <t>村集体新建分布式20KW光伏项目</t>
  </si>
  <si>
    <t>解决集体经济破零，预计收益3.1万元</t>
  </si>
  <si>
    <t>35兆瓦集中式光伏发电项目</t>
  </si>
  <si>
    <t>大武水沟</t>
  </si>
  <si>
    <t>35兆瓦集中式光伏发电项目资本金</t>
  </si>
  <si>
    <t>受益贫困村23个，受益贫困户1270户</t>
  </si>
  <si>
    <t>18兆瓦集中式光伏发电项目</t>
  </si>
  <si>
    <t>积翠刘家庄</t>
  </si>
  <si>
    <t>18兆瓦集中式光伏发电项目配套建设</t>
  </si>
  <si>
    <t>种植中药材650亩，完善道路、排水沟、管理房等建设，实现农光互补，提升土地的综合利用率</t>
  </si>
  <si>
    <t>金融产业扶贫项目</t>
  </si>
  <si>
    <t>金融风险补偿金</t>
  </si>
  <si>
    <t>信用社、邮储银行</t>
  </si>
  <si>
    <t>信用社、邮储银行注入风险补偿金</t>
  </si>
  <si>
    <t>撬动8倍以上资金，保证贫困户贷款</t>
  </si>
  <si>
    <t>扶贫办</t>
  </si>
  <si>
    <t>任建文</t>
  </si>
  <si>
    <t>建档立卡贫困户贷款贴息</t>
  </si>
  <si>
    <t>建档立卡贫困户800人贷款贴息</t>
  </si>
  <si>
    <t>通过给贫困户贷款贴息，带动贫困户增收</t>
  </si>
  <si>
    <t>农业风险补偿基金</t>
  </si>
  <si>
    <t>招商银行</t>
  </si>
  <si>
    <t>出资1000万元注入吕梁市招商银行用于农业产业风险补偿基金</t>
  </si>
  <si>
    <t>撬动贷款，加快农业产业发展</t>
  </si>
  <si>
    <t>扶贫周转金</t>
  </si>
  <si>
    <t>为新型农业经营主体提供启动、周转使用低息贷款</t>
  </si>
  <si>
    <t>扎实推进“一村一品一主体”产业发展，调动新型农业经营主体带动建档立卡贫困户发展杂粮、中药材、蔬菜、畜牧、果业、加工业、以及林业、乡村旅游、电商、光伏等特色产业发展</t>
  </si>
  <si>
    <t>旅游产业扶贫项目</t>
  </si>
  <si>
    <t>农家乐旅游项目</t>
  </si>
  <si>
    <t>北武当镇松泉村</t>
  </si>
  <si>
    <t>客房8间285平方米、餐厅4间160平方米，院落硬化1500平方米等</t>
  </si>
  <si>
    <t>依托北武当山旅游区，修建农家乐，解决贫困户就业，增加贫困户收入，实现稳定脱贫。</t>
  </si>
  <si>
    <t>农家乐扶贫项目</t>
  </si>
  <si>
    <t>北武当镇占古村</t>
  </si>
  <si>
    <t>修建农家乐20孔</t>
  </si>
  <si>
    <t>林业产业扶贫项目</t>
  </si>
  <si>
    <t>核桃经济林补植补造</t>
  </si>
  <si>
    <t>圪洞镇建军庄村</t>
  </si>
  <si>
    <t>对核桃经济林进行补植补造</t>
  </si>
  <si>
    <t>对核桃经济林所缺苗木进行补植补造，使保存率达设计标准</t>
  </si>
  <si>
    <t>圪洞镇</t>
  </si>
  <si>
    <t>王满顺</t>
  </si>
  <si>
    <t>其他产业扶贫项目</t>
  </si>
  <si>
    <t>百企千村产业项目</t>
  </si>
  <si>
    <t>山西山外香食品有限公司</t>
  </si>
  <si>
    <t>打井、修建渠道、加电</t>
  </si>
  <si>
    <t>通过项目实施，带动周边村产业发展</t>
  </si>
  <si>
    <t>峪口镇</t>
  </si>
  <si>
    <t>李军</t>
  </si>
  <si>
    <t>下乡扶贫点产业扶持项目</t>
  </si>
  <si>
    <t>马坊</t>
  </si>
  <si>
    <t>围绕精准扶贫要求，侧重扶持产业发展</t>
  </si>
  <si>
    <t>通过项目实施，带动贫困村产业发展</t>
  </si>
  <si>
    <t>薛晋军</t>
  </si>
  <si>
    <t>积翠</t>
  </si>
  <si>
    <t>张辇云</t>
  </si>
  <si>
    <t>麻地会</t>
  </si>
  <si>
    <t>圪洞</t>
  </si>
  <si>
    <t>北武当</t>
  </si>
  <si>
    <t>大武</t>
  </si>
  <si>
    <t>崔军军</t>
  </si>
  <si>
    <t>（二）</t>
  </si>
  <si>
    <t>易地扶贫移民搬迁项目</t>
  </si>
  <si>
    <t>易地扶贫移民搬迁</t>
  </si>
  <si>
    <t>马坊、圪洞、峪口、大武</t>
  </si>
  <si>
    <t>实施易地扶贫搬迁7493人，其中2017年贫困人口5462人，同步搬迁1600人。</t>
  </si>
  <si>
    <t xml:space="preserve">项目的实施，使5462人得到搬迁，改善了人居环境，使搬迁群众搬得出、稳得住、能致富 </t>
  </si>
  <si>
    <t>易地移民搬迁</t>
  </si>
  <si>
    <t>圪洞镇津良庄村</t>
  </si>
  <si>
    <t>津良庄易地扶贫搬迁</t>
  </si>
  <si>
    <t>移民搬迁918户2365人</t>
  </si>
  <si>
    <t>县级预算</t>
  </si>
  <si>
    <t>（三）</t>
  </si>
  <si>
    <t>生态补偿脱贫项目</t>
  </si>
  <si>
    <t>林业生态建设</t>
  </si>
  <si>
    <t>高速沿线</t>
  </si>
  <si>
    <t>完成太佳高速、临离高速、环城高速两侧绿化</t>
  </si>
  <si>
    <t>优先扶贫造林专业合作社参与生态建设，带动贫困户增收</t>
  </si>
  <si>
    <t>林业局</t>
  </si>
  <si>
    <t>李文铭</t>
  </si>
  <si>
    <t>造林绿化项目</t>
  </si>
  <si>
    <t>高速沿线、209国道、峪松线、7个乡镇</t>
  </si>
  <si>
    <t>太佳高速、环城高速、西纵高速绿化3.4万亩、48.4公里；209国道、峪松线36.1公里；可视山体绿化津良庄至潘家坂10个行政村绿化7974亩；太佳连接线绿化10.077公里；造林绿化占地补偿</t>
  </si>
  <si>
    <t>通过造林专业合作社组织贫困户参与造林，增加贫困户工资性收入。</t>
  </si>
  <si>
    <t>（四）</t>
  </si>
  <si>
    <t>教育扶贫项目</t>
  </si>
  <si>
    <t>教育扶贫</t>
  </si>
  <si>
    <t>资助参加当年普通高考并被录取就读二本B类及以上专业的本科院校大学生，每生给予一次性补助5000元</t>
  </si>
  <si>
    <t>解决贫困学生上学生活困难</t>
  </si>
  <si>
    <t>2017年共资助154人77万元。资金来源：以前年度结余资金76.6万元，当年资金0.4万元。</t>
  </si>
  <si>
    <t>幼儿资助</t>
  </si>
  <si>
    <t>每人春季补助500元，共资助1576人</t>
  </si>
  <si>
    <t>解决1576人贫困学生上学生活困难</t>
  </si>
  <si>
    <t>教育局</t>
  </si>
  <si>
    <t>田德隆</t>
  </si>
  <si>
    <t>每人秋季补助500元，共资助1339人</t>
  </si>
  <si>
    <t>解决1339人贫困学生上学生活困难</t>
  </si>
  <si>
    <t>中职教育助学金资助</t>
  </si>
  <si>
    <t>中职教育资助建档立卡贫困学生55人</t>
  </si>
  <si>
    <t>职中</t>
  </si>
  <si>
    <t>刘清泉</t>
  </si>
  <si>
    <t>建档立卡贫困寄宿生生活补助</t>
  </si>
  <si>
    <t>县级精准扶贫配套项目</t>
  </si>
  <si>
    <t>（五）</t>
  </si>
  <si>
    <t>社会保障兜底脱贫工程</t>
  </si>
  <si>
    <t>大病医疗补充保险与意外伤害保险</t>
  </si>
  <si>
    <t>保险公司</t>
  </si>
  <si>
    <t>每人保费补助23元，2017年补助2474人</t>
  </si>
  <si>
    <t>使2474贫困人口看病得到保障</t>
  </si>
  <si>
    <t>2017年补助22121人，每人保费补助23人</t>
  </si>
  <si>
    <t>使22121贫困人口看病得到保障</t>
  </si>
  <si>
    <t>建档立卡贫困人口大病医疗补充保险和意外伤害保险</t>
  </si>
  <si>
    <t>建档立卡贫困人口56600人，每人保费28元</t>
  </si>
  <si>
    <t>使56600贫困人口看病得到保障</t>
  </si>
  <si>
    <t>为全县所有建档立卡贫困户办理大病医疗补充保险和意外伤害保险，受益贫困人口56600人</t>
  </si>
  <si>
    <t>新农合参合</t>
  </si>
  <si>
    <t>每人31.5元，2017年参合人数111182人</t>
  </si>
  <si>
    <t>使111182贫困人口看病得到保障</t>
  </si>
  <si>
    <t>人社局</t>
  </si>
  <si>
    <t>宋小平</t>
  </si>
  <si>
    <t>二</t>
  </si>
  <si>
    <t>基础设施建设项目</t>
  </si>
  <si>
    <t>淤地坝除险加固工程项目</t>
  </si>
  <si>
    <t>圪洞、大武</t>
  </si>
  <si>
    <t>在圪洞黄草林、南洼青石盘，大武孙家山、郝放沟（王家山）、东坡进行骨干坝加固</t>
  </si>
  <si>
    <t>除险加固</t>
  </si>
  <si>
    <t>确保淤地坝下游人民群众生命财产安全</t>
  </si>
  <si>
    <t>水利局</t>
  </si>
  <si>
    <t>王海清</t>
  </si>
  <si>
    <t>北武当山旅游改厕项目</t>
  </si>
  <si>
    <t>北武当山</t>
  </si>
  <si>
    <t>改建、新建景区内21座旅游厕所</t>
  </si>
  <si>
    <t>项目建成后，改善旅游环境，增加旅游收入</t>
  </si>
  <si>
    <t>文物旅游局</t>
  </si>
  <si>
    <t>王卫忠</t>
  </si>
  <si>
    <t>贫困村河坝项目</t>
  </si>
  <si>
    <t>圪洞镇后东旺坪村</t>
  </si>
  <si>
    <t>修建护村河坝90米</t>
  </si>
  <si>
    <t>修建护村河坝，保护村庄的安全</t>
  </si>
  <si>
    <t>农村基础设施建设项目</t>
  </si>
  <si>
    <t>资本金</t>
  </si>
  <si>
    <t>注入基本金，向国开行贷款2.6亿元，用于全县农村基础设施建设</t>
  </si>
  <si>
    <t>扶贫开发公司</t>
  </si>
  <si>
    <t>沟坝地治理项目</t>
  </si>
  <si>
    <t>马坊镇油房沟村</t>
  </si>
  <si>
    <t>土地整理270亩，修排洪渠1833米，建生产路1287米</t>
  </si>
  <si>
    <t>项目建成后，可新增耕地90亩，工程区人均收入增加746元</t>
  </si>
  <si>
    <t>中桥建设项目</t>
  </si>
  <si>
    <t>3—13中桥一座</t>
  </si>
  <si>
    <t>项目建成后，可解决刘家坡与水神沟两个自然村的出行问题</t>
  </si>
  <si>
    <t>发改局</t>
  </si>
  <si>
    <t>穆天新</t>
  </si>
  <si>
    <t>张家塔村基础设施建设项目</t>
  </si>
  <si>
    <t>峪口镇张家塔村</t>
  </si>
  <si>
    <t>道路改造、环境卫生整治等</t>
  </si>
  <si>
    <t>改善交通状况，美化村容村貌</t>
  </si>
  <si>
    <t>对全县169个行政村实施“10+1”工程（一路、一场、一塔、一园、一厕、一牌、一室、一所、一墙、一池、村容村貌院容院貌的绿化净化亮化美化）</t>
  </si>
  <si>
    <t>注入资本金，向国开行贷款2.6亿元，用于全县农村基础设施建设</t>
  </si>
  <si>
    <t>县级农村基础设施建设资金、精准扶贫配套项目支付、扶贫专户、国库暂存款</t>
  </si>
  <si>
    <t>此款为县级精准扶贫配套项目资金，拟与第二批整合资金方案中央专项扶贫资金222.45万元（大数据管理平台63.97万元和大病医疗补充保险与意外伤害保险158.48万元）相互替换，总数不变。</t>
  </si>
  <si>
    <t>三</t>
  </si>
  <si>
    <t>其他扶贫项目</t>
  </si>
  <si>
    <t>精准扶贫信息管理补助</t>
  </si>
  <si>
    <t>用于建档立卡信息采集、更新、清洗，建档立卡信息系统设施、设备购置等与扶贫相关的经费开支</t>
  </si>
  <si>
    <t>通过规范的管理，提高资金使用效率</t>
  </si>
  <si>
    <t>扶贫项目管理费</t>
  </si>
  <si>
    <t>用于扶贫规划编制、项目评估、检查验收、档案管理、召开会议、资料印刷等与扶贫有关的经费开支</t>
  </si>
  <si>
    <t>移民房屋鉴定</t>
  </si>
  <si>
    <t>水库移民区</t>
  </si>
  <si>
    <t>横泉水库周边6个村550户裂缝房屋安全鉴定，每户500元</t>
  </si>
  <si>
    <t>通过鉴定确保人民生命财产安全</t>
  </si>
  <si>
    <t>移民办</t>
  </si>
  <si>
    <t>刘永强</t>
  </si>
  <si>
    <t>冬季取暖用煤补助</t>
  </si>
  <si>
    <t>用于发放低收入农户51651户的冬季取暖用煤货币化补贴</t>
  </si>
  <si>
    <t>通过资金补贴使建档立卡贫困户21339户；低保户10583户；五保户1022户冬季取暖得到保障</t>
  </si>
  <si>
    <t>路桥、中桥建设</t>
  </si>
  <si>
    <t>用于路桥、中桥建设可研费，即4个乡镇7个村路桥8.8269万元、西村中桥2.1635万元、杨湾路桥2.1635万元</t>
  </si>
  <si>
    <t>改善项目区生产生活条件</t>
  </si>
  <si>
    <t>穆天星</t>
  </si>
  <si>
    <t>中桥建设</t>
  </si>
  <si>
    <t>用于马坊镇中桥建设监理费</t>
  </si>
  <si>
    <t>大数据管理平台建设</t>
  </si>
  <si>
    <t>脱贫办</t>
  </si>
  <si>
    <t>挂图作战大数据管理平台软件开发、安装调试、技术培训及服务48万元；室内高清电子屏及视频处理器10.65万元,服务器费用5.32</t>
  </si>
  <si>
    <t>为全县精准施策、精准脱贫、挂图作战提供管理平台</t>
  </si>
  <si>
    <t>贫困村创业致富带头人培训</t>
  </si>
  <si>
    <t>忻州、太原、汾阳、太谷</t>
  </si>
  <si>
    <t>由省扶贫办统一组织，在省级培训基地参加培训50人</t>
  </si>
  <si>
    <t>培训创业致富带头人50人，实现“培训一人脱贫一户”的目标</t>
  </si>
  <si>
    <t>森林资源管护人员培训费</t>
  </si>
  <si>
    <t>离石成功职业培训学校</t>
  </si>
  <si>
    <t>培训370名森林资源管护人员</t>
  </si>
  <si>
    <t>通过培训，提高森林资源管护人员的综合素质</t>
  </si>
  <si>
    <t>项目管理费</t>
  </si>
  <si>
    <t>扶贫规划编制、项目评估、检查验收、成果宣传、档案管理、项目公告公示 、报账管理、网络通信、办公设施设备购置、考察培训、车辆运行、召开会议、资料印刷、购买社会服务等与扶贫工作相关的开支</t>
  </si>
  <si>
    <t>通过规范化管理，提高扶贫资金的使用效益</t>
  </si>
  <si>
    <t>扶贫办经费</t>
  </si>
  <si>
    <t>通过解决经费，规范扶贫资金管理，为我县脱贫攻坚提供保障</t>
  </si>
  <si>
    <t>脱贫办经费</t>
  </si>
  <si>
    <t>规划编制、项目评估、检查验收、成果宣传、档案管理、项目公告公示 、报账管理、网络通信、办公设施设备购置、考察培训、车辆运行、召开会议、资料印刷、购买社会服务等与扶贫工作相关的开支</t>
  </si>
  <si>
    <t>李记勤</t>
  </si>
  <si>
    <t>第一书记经费</t>
  </si>
  <si>
    <t>用于第一书记14人工作经费和生活补助，每人1.75万元</t>
  </si>
  <si>
    <t>通过解决经费和生活补助，为我县如期脱贫提供保障</t>
  </si>
  <si>
    <t>用于第一书记2人工作经费和生活补助，每人1.75万元</t>
  </si>
  <si>
    <t>用于第一书记26人工作经费和生活补助，每人1.75万元</t>
  </si>
  <si>
    <t>峪口</t>
  </si>
  <si>
    <t>用于第一书记20人工作经费和生活补助，每人1.75万元</t>
  </si>
  <si>
    <t>用于第一书记4人工作经费和生活补助，每人1.75万元</t>
  </si>
  <si>
    <t>用于第一书记27人工作经费和生活补助，每人1.751万元</t>
  </si>
  <si>
    <t>精准扶贫配套项目</t>
  </si>
  <si>
    <t>用于脱贫攻坚、三基建设、环境整治</t>
  </si>
  <si>
    <t>通过脱贫攻坚、三基建设、环境整治，加快我县脱贫攻坚步伐</t>
  </si>
  <si>
    <t>农村基础设施建设项目采购代理服务费，招投标咨询、法律服务费</t>
  </si>
  <si>
    <t>解决农村基础设施贷款前期费用</t>
  </si>
  <si>
    <t>县级精准扶贫配套项目支付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</si>
</sst>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4">
    <font>
      <sz val="12"/>
      <name val="宋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sz val="10"/>
      <color rgb="FFFF0000"/>
      <name val="宋体"/>
      <family val="0"/>
    </font>
    <font>
      <b/>
      <sz val="12"/>
      <color theme="1"/>
      <name val="宋体"/>
      <family val="0"/>
    </font>
    <font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workbookViewId="0" topLeftCell="A67">
      <selection activeCell="E70" sqref="E70"/>
    </sheetView>
  </sheetViews>
  <sheetFormatPr defaultColWidth="9.00390625" defaultRowHeight="14.25"/>
  <cols>
    <col min="1" max="1" width="8.125" style="0" customWidth="1"/>
    <col min="2" max="2" width="31.375" style="0" customWidth="1"/>
    <col min="3" max="3" width="12.00390625" style="0" customWidth="1"/>
    <col min="4" max="4" width="32.00390625" style="0" customWidth="1"/>
    <col min="5" max="5" width="16.875" style="0" customWidth="1"/>
    <col min="6" max="6" width="8.00390625" style="0" customWidth="1"/>
    <col min="7" max="7" width="5.875" style="0" customWidth="1"/>
    <col min="8" max="8" width="34.875" style="0" customWidth="1"/>
    <col min="9" max="10" width="10.625" style="0" customWidth="1"/>
    <col min="11" max="11" width="13.375" style="0" customWidth="1"/>
  </cols>
  <sheetData>
    <row r="1" spans="1:11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4.25">
      <c r="H2" s="9" t="s">
        <v>1</v>
      </c>
    </row>
    <row r="3" spans="1:11" s="1" customFormat="1" ht="31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</row>
    <row r="4" spans="1:11" s="1" customFormat="1" ht="9.7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2"/>
    </row>
    <row r="5" spans="1:11" s="1" customFormat="1" ht="3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4"/>
    </row>
    <row r="6" spans="1:11" s="1" customFormat="1" ht="30" customHeight="1">
      <c r="A6" s="14"/>
      <c r="B6" s="14" t="s">
        <v>13</v>
      </c>
      <c r="C6" s="14"/>
      <c r="D6" s="15"/>
      <c r="E6" s="16">
        <f>E7+E58+E68</f>
        <v>31696.124655</v>
      </c>
      <c r="F6" s="14"/>
      <c r="G6" s="14"/>
      <c r="H6" s="15"/>
      <c r="I6" s="15"/>
      <c r="J6" s="15"/>
      <c r="K6" s="14"/>
    </row>
    <row r="7" spans="1:11" s="1" customFormat="1" ht="25.5" customHeight="1">
      <c r="A7" s="17" t="s">
        <v>14</v>
      </c>
      <c r="B7" s="18" t="s">
        <v>15</v>
      </c>
      <c r="C7" s="19"/>
      <c r="D7" s="20"/>
      <c r="E7" s="21">
        <f>E8+E41+E44+E47+E53</f>
        <v>24553.357</v>
      </c>
      <c r="F7" s="20"/>
      <c r="G7" s="20"/>
      <c r="H7" s="20"/>
      <c r="I7" s="20"/>
      <c r="J7" s="20"/>
      <c r="K7" s="20"/>
    </row>
    <row r="8" spans="1:11" s="1" customFormat="1" ht="31.5" customHeight="1">
      <c r="A8" s="22" t="s">
        <v>16</v>
      </c>
      <c r="B8" s="17" t="s">
        <v>17</v>
      </c>
      <c r="C8" s="17"/>
      <c r="D8" s="20"/>
      <c r="E8" s="17">
        <f>E9+E16+E22+E27+E30+E32</f>
        <v>10097.6867</v>
      </c>
      <c r="F8" s="20"/>
      <c r="G8" s="20"/>
      <c r="H8" s="20"/>
      <c r="I8" s="20"/>
      <c r="J8" s="20"/>
      <c r="K8" s="20"/>
    </row>
    <row r="9" spans="1:11" s="1" customFormat="1" ht="31.5" customHeight="1">
      <c r="A9" s="20">
        <v>1</v>
      </c>
      <c r="B9" s="17" t="s">
        <v>18</v>
      </c>
      <c r="C9" s="23"/>
      <c r="D9" s="23"/>
      <c r="E9" s="24">
        <f>SUM(E10:E15)</f>
        <v>3008.4314999999997</v>
      </c>
      <c r="F9" s="23"/>
      <c r="G9" s="23"/>
      <c r="H9" s="23"/>
      <c r="I9" s="23"/>
      <c r="J9" s="23"/>
      <c r="K9" s="20"/>
    </row>
    <row r="10" spans="1:11" s="2" customFormat="1" ht="61.5" customHeight="1">
      <c r="A10" s="25"/>
      <c r="B10" s="26" t="s">
        <v>19</v>
      </c>
      <c r="C10" s="26" t="s">
        <v>20</v>
      </c>
      <c r="D10" s="27" t="s">
        <v>21</v>
      </c>
      <c r="E10" s="26">
        <v>500</v>
      </c>
      <c r="F10" s="26" t="s">
        <v>22</v>
      </c>
      <c r="G10" s="26">
        <v>1</v>
      </c>
      <c r="H10" s="27" t="s">
        <v>23</v>
      </c>
      <c r="I10" s="27" t="s">
        <v>24</v>
      </c>
      <c r="J10" s="27" t="s">
        <v>25</v>
      </c>
      <c r="K10" s="25"/>
    </row>
    <row r="11" spans="1:11" s="2" customFormat="1" ht="27.75" customHeight="1">
      <c r="A11" s="28"/>
      <c r="B11" s="26" t="s">
        <v>26</v>
      </c>
      <c r="C11" s="26" t="s">
        <v>20</v>
      </c>
      <c r="D11" s="27" t="s">
        <v>27</v>
      </c>
      <c r="E11" s="26">
        <v>765.7108</v>
      </c>
      <c r="F11" s="26" t="s">
        <v>22</v>
      </c>
      <c r="G11" s="26">
        <v>1</v>
      </c>
      <c r="H11" s="27" t="s">
        <v>28</v>
      </c>
      <c r="I11" s="26" t="s">
        <v>29</v>
      </c>
      <c r="J11" s="26" t="s">
        <v>30</v>
      </c>
      <c r="K11" s="47"/>
    </row>
    <row r="12" spans="1:11" s="2" customFormat="1" ht="39.75" customHeight="1">
      <c r="A12" s="25"/>
      <c r="B12" s="26" t="s">
        <v>31</v>
      </c>
      <c r="C12" s="26" t="s">
        <v>32</v>
      </c>
      <c r="D12" s="27" t="s">
        <v>33</v>
      </c>
      <c r="E12" s="26">
        <v>1690</v>
      </c>
      <c r="F12" s="26" t="s">
        <v>22</v>
      </c>
      <c r="G12" s="26">
        <v>1</v>
      </c>
      <c r="H12" s="27" t="s">
        <v>34</v>
      </c>
      <c r="I12" s="26" t="s">
        <v>35</v>
      </c>
      <c r="J12" s="27" t="s">
        <v>36</v>
      </c>
      <c r="K12" s="25"/>
    </row>
    <row r="13" spans="1:11" s="2" customFormat="1" ht="29.25" customHeight="1">
      <c r="A13" s="28"/>
      <c r="B13" s="26" t="s">
        <v>37</v>
      </c>
      <c r="C13" s="27" t="s">
        <v>38</v>
      </c>
      <c r="D13" s="27" t="s">
        <v>39</v>
      </c>
      <c r="E13" s="26">
        <v>27.7207</v>
      </c>
      <c r="F13" s="26" t="s">
        <v>22</v>
      </c>
      <c r="G13" s="26">
        <v>1</v>
      </c>
      <c r="H13" s="29" t="s">
        <v>40</v>
      </c>
      <c r="I13" s="27" t="s">
        <v>41</v>
      </c>
      <c r="J13" s="27" t="s">
        <v>42</v>
      </c>
      <c r="K13" s="25"/>
    </row>
    <row r="14" spans="1:11" s="2" customFormat="1" ht="29.25" customHeight="1">
      <c r="A14" s="25"/>
      <c r="B14" s="26" t="s">
        <v>43</v>
      </c>
      <c r="C14" s="27" t="s">
        <v>44</v>
      </c>
      <c r="D14" s="27" t="s">
        <v>45</v>
      </c>
      <c r="E14" s="26">
        <v>15</v>
      </c>
      <c r="F14" s="26" t="s">
        <v>22</v>
      </c>
      <c r="G14" s="26">
        <v>1</v>
      </c>
      <c r="H14" s="27" t="s">
        <v>46</v>
      </c>
      <c r="I14" s="27" t="s">
        <v>47</v>
      </c>
      <c r="J14" s="27" t="s">
        <v>48</v>
      </c>
      <c r="K14" s="25"/>
    </row>
    <row r="15" spans="1:11" s="2" customFormat="1" ht="39.75" customHeight="1">
      <c r="A15" s="25"/>
      <c r="B15" s="26" t="s">
        <v>49</v>
      </c>
      <c r="C15" s="27" t="s">
        <v>50</v>
      </c>
      <c r="D15" s="27" t="s">
        <v>51</v>
      </c>
      <c r="E15" s="26">
        <v>10</v>
      </c>
      <c r="F15" s="26" t="s">
        <v>22</v>
      </c>
      <c r="G15" s="26">
        <v>1</v>
      </c>
      <c r="H15" s="26" t="s">
        <v>52</v>
      </c>
      <c r="I15" s="27" t="s">
        <v>53</v>
      </c>
      <c r="J15" s="27" t="s">
        <v>54</v>
      </c>
      <c r="K15" s="25"/>
    </row>
    <row r="16" spans="1:11" s="2" customFormat="1" ht="41.25" customHeight="1">
      <c r="A16" s="25">
        <v>2</v>
      </c>
      <c r="B16" s="21" t="s">
        <v>55</v>
      </c>
      <c r="C16" s="28"/>
      <c r="D16" s="28"/>
      <c r="E16" s="30">
        <f>SUM(E17:E21)</f>
        <v>3835.05</v>
      </c>
      <c r="F16" s="28"/>
      <c r="G16" s="28"/>
      <c r="H16" s="28"/>
      <c r="I16" s="40"/>
      <c r="J16" s="40"/>
      <c r="K16" s="25"/>
    </row>
    <row r="17" spans="1:11" s="2" customFormat="1" ht="42.75" customHeight="1">
      <c r="A17" s="25"/>
      <c r="B17" s="26" t="s">
        <v>56</v>
      </c>
      <c r="C17" s="27" t="s">
        <v>57</v>
      </c>
      <c r="D17" s="27" t="s">
        <v>58</v>
      </c>
      <c r="E17" s="26">
        <v>1000</v>
      </c>
      <c r="F17" s="26" t="s">
        <v>22</v>
      </c>
      <c r="G17" s="26">
        <v>1</v>
      </c>
      <c r="H17" s="27" t="s">
        <v>59</v>
      </c>
      <c r="I17" s="27" t="s">
        <v>60</v>
      </c>
      <c r="J17" s="27" t="s">
        <v>61</v>
      </c>
      <c r="K17" s="25"/>
    </row>
    <row r="18" spans="1:11" s="2" customFormat="1" ht="48.75" customHeight="1">
      <c r="A18" s="25"/>
      <c r="B18" s="26" t="s">
        <v>56</v>
      </c>
      <c r="C18" s="27" t="s">
        <v>62</v>
      </c>
      <c r="D18" s="27" t="s">
        <v>63</v>
      </c>
      <c r="E18" s="26">
        <v>1000</v>
      </c>
      <c r="F18" s="26" t="s">
        <v>22</v>
      </c>
      <c r="G18" s="26">
        <v>1</v>
      </c>
      <c r="H18" s="27" t="s">
        <v>64</v>
      </c>
      <c r="I18" s="27" t="s">
        <v>60</v>
      </c>
      <c r="J18" s="27" t="s">
        <v>61</v>
      </c>
      <c r="K18" s="25"/>
    </row>
    <row r="19" spans="1:11" s="2" customFormat="1" ht="48.75" customHeight="1">
      <c r="A19" s="25"/>
      <c r="B19" s="26" t="s">
        <v>65</v>
      </c>
      <c r="C19" s="27" t="s">
        <v>66</v>
      </c>
      <c r="D19" s="27" t="s">
        <v>67</v>
      </c>
      <c r="E19" s="26">
        <v>15</v>
      </c>
      <c r="F19" s="26" t="s">
        <v>22</v>
      </c>
      <c r="G19" s="26">
        <v>1</v>
      </c>
      <c r="H19" s="27" t="s">
        <v>68</v>
      </c>
      <c r="I19" s="27" t="s">
        <v>47</v>
      </c>
      <c r="J19" s="27" t="s">
        <v>48</v>
      </c>
      <c r="K19" s="25"/>
    </row>
    <row r="20" spans="1:11" s="3" customFormat="1" ht="38.25" customHeight="1">
      <c r="A20" s="31"/>
      <c r="B20" s="32" t="s">
        <v>69</v>
      </c>
      <c r="C20" s="27" t="s">
        <v>70</v>
      </c>
      <c r="D20" s="32" t="s">
        <v>71</v>
      </c>
      <c r="E20" s="33">
        <v>1576.42</v>
      </c>
      <c r="F20" s="27" t="s">
        <v>22</v>
      </c>
      <c r="G20" s="27">
        <v>1</v>
      </c>
      <c r="H20" s="27" t="s">
        <v>72</v>
      </c>
      <c r="I20" s="27" t="s">
        <v>60</v>
      </c>
      <c r="J20" s="27" t="s">
        <v>61</v>
      </c>
      <c r="K20" s="44"/>
    </row>
    <row r="21" spans="1:11" s="3" customFormat="1" ht="64.5" customHeight="1">
      <c r="A21" s="31"/>
      <c r="B21" s="32" t="s">
        <v>73</v>
      </c>
      <c r="C21" s="27" t="s">
        <v>74</v>
      </c>
      <c r="D21" s="32" t="s">
        <v>75</v>
      </c>
      <c r="E21" s="33">
        <v>243.63</v>
      </c>
      <c r="F21" s="27" t="s">
        <v>22</v>
      </c>
      <c r="G21" s="27">
        <v>1</v>
      </c>
      <c r="H21" s="27" t="s">
        <v>76</v>
      </c>
      <c r="I21" s="27" t="s">
        <v>60</v>
      </c>
      <c r="J21" s="27" t="s">
        <v>61</v>
      </c>
      <c r="K21" s="44"/>
    </row>
    <row r="22" spans="1:11" s="2" customFormat="1" ht="31.5" customHeight="1">
      <c r="A22" s="25">
        <v>3</v>
      </c>
      <c r="B22" s="21" t="s">
        <v>77</v>
      </c>
      <c r="C22" s="28"/>
      <c r="D22" s="28"/>
      <c r="E22" s="30">
        <f>SUM(E23:E26)</f>
        <v>2508.3052</v>
      </c>
      <c r="F22" s="28"/>
      <c r="G22" s="28"/>
      <c r="H22" s="28"/>
      <c r="I22" s="40"/>
      <c r="J22" s="40"/>
      <c r="K22" s="25"/>
    </row>
    <row r="23" spans="1:11" s="2" customFormat="1" ht="32.25" customHeight="1">
      <c r="A23" s="25"/>
      <c r="B23" s="26" t="s">
        <v>78</v>
      </c>
      <c r="C23" s="27" t="s">
        <v>79</v>
      </c>
      <c r="D23" s="27" t="s">
        <v>80</v>
      </c>
      <c r="E23" s="26">
        <v>782.937</v>
      </c>
      <c r="F23" s="26" t="s">
        <v>22</v>
      </c>
      <c r="G23" s="26">
        <v>1</v>
      </c>
      <c r="H23" s="27" t="s">
        <v>81</v>
      </c>
      <c r="I23" s="26" t="s">
        <v>82</v>
      </c>
      <c r="J23" s="26" t="s">
        <v>83</v>
      </c>
      <c r="K23" s="25"/>
    </row>
    <row r="24" spans="1:11" s="2" customFormat="1" ht="33" customHeight="1">
      <c r="A24" s="25"/>
      <c r="B24" s="26" t="s">
        <v>84</v>
      </c>
      <c r="C24" s="27" t="s">
        <v>79</v>
      </c>
      <c r="D24" s="27" t="s">
        <v>85</v>
      </c>
      <c r="E24" s="26">
        <v>500</v>
      </c>
      <c r="F24" s="26" t="s">
        <v>22</v>
      </c>
      <c r="G24" s="26">
        <v>1</v>
      </c>
      <c r="H24" s="27" t="s">
        <v>86</v>
      </c>
      <c r="I24" s="26" t="s">
        <v>82</v>
      </c>
      <c r="J24" s="26" t="s">
        <v>83</v>
      </c>
      <c r="K24" s="25"/>
    </row>
    <row r="25" spans="1:11" s="2" customFormat="1" ht="33" customHeight="1">
      <c r="A25" s="25"/>
      <c r="B25" s="26" t="s">
        <v>87</v>
      </c>
      <c r="C25" s="26" t="s">
        <v>88</v>
      </c>
      <c r="D25" s="27" t="s">
        <v>89</v>
      </c>
      <c r="E25" s="26">
        <v>1000</v>
      </c>
      <c r="F25" s="26" t="s">
        <v>22</v>
      </c>
      <c r="G25" s="26">
        <v>1</v>
      </c>
      <c r="H25" s="27" t="s">
        <v>90</v>
      </c>
      <c r="I25" s="26" t="s">
        <v>29</v>
      </c>
      <c r="J25" s="26" t="s">
        <v>30</v>
      </c>
      <c r="K25" s="25"/>
    </row>
    <row r="26" spans="1:11" s="3" customFormat="1" ht="62.25" customHeight="1">
      <c r="A26" s="31"/>
      <c r="B26" s="32" t="s">
        <v>91</v>
      </c>
      <c r="C26" s="27" t="s">
        <v>20</v>
      </c>
      <c r="D26" s="32" t="s">
        <v>92</v>
      </c>
      <c r="E26" s="32">
        <v>225.3682</v>
      </c>
      <c r="F26" s="27" t="s">
        <v>22</v>
      </c>
      <c r="G26" s="27">
        <v>1</v>
      </c>
      <c r="H26" s="27" t="s">
        <v>93</v>
      </c>
      <c r="I26" s="26" t="s">
        <v>29</v>
      </c>
      <c r="J26" s="26" t="s">
        <v>30</v>
      </c>
      <c r="K26" s="44"/>
    </row>
    <row r="27" spans="1:11" s="3" customFormat="1" ht="48" customHeight="1">
      <c r="A27" s="31">
        <v>4</v>
      </c>
      <c r="B27" s="34" t="s">
        <v>94</v>
      </c>
      <c r="C27" s="31"/>
      <c r="D27" s="35"/>
      <c r="E27" s="34">
        <f>SUM(E28:E29)</f>
        <v>100</v>
      </c>
      <c r="F27" s="31"/>
      <c r="G27" s="31"/>
      <c r="H27" s="31"/>
      <c r="I27" s="31"/>
      <c r="J27" s="31"/>
      <c r="K27" s="31"/>
    </row>
    <row r="28" spans="1:11" s="3" customFormat="1" ht="54.75" customHeight="1">
      <c r="A28" s="31"/>
      <c r="B28" s="27" t="s">
        <v>95</v>
      </c>
      <c r="C28" s="27" t="s">
        <v>96</v>
      </c>
      <c r="D28" s="27" t="s">
        <v>97</v>
      </c>
      <c r="E28" s="36">
        <v>50</v>
      </c>
      <c r="F28" s="27" t="s">
        <v>22</v>
      </c>
      <c r="G28" s="27">
        <v>1</v>
      </c>
      <c r="H28" s="27" t="s">
        <v>98</v>
      </c>
      <c r="I28" s="27" t="s">
        <v>41</v>
      </c>
      <c r="J28" s="27" t="s">
        <v>42</v>
      </c>
      <c r="K28" s="27"/>
    </row>
    <row r="29" spans="1:11" s="4" customFormat="1" ht="45" customHeight="1">
      <c r="A29" s="37"/>
      <c r="B29" s="38" t="s">
        <v>99</v>
      </c>
      <c r="C29" s="29" t="s">
        <v>100</v>
      </c>
      <c r="D29" s="29" t="s">
        <v>101</v>
      </c>
      <c r="E29" s="38">
        <v>50</v>
      </c>
      <c r="F29" s="38" t="s">
        <v>22</v>
      </c>
      <c r="G29" s="38">
        <v>1</v>
      </c>
      <c r="H29" s="29" t="s">
        <v>98</v>
      </c>
      <c r="I29" s="29" t="s">
        <v>41</v>
      </c>
      <c r="J29" s="27" t="s">
        <v>42</v>
      </c>
      <c r="K29" s="37"/>
    </row>
    <row r="30" spans="1:11" s="3" customFormat="1" ht="48" customHeight="1">
      <c r="A30" s="31">
        <v>5</v>
      </c>
      <c r="B30" s="34" t="s">
        <v>102</v>
      </c>
      <c r="C30" s="31"/>
      <c r="D30" s="35"/>
      <c r="E30" s="39">
        <f>E31</f>
        <v>11.9</v>
      </c>
      <c r="F30" s="31"/>
      <c r="G30" s="31"/>
      <c r="H30" s="31"/>
      <c r="I30" s="31"/>
      <c r="J30" s="31"/>
      <c r="K30" s="31"/>
    </row>
    <row r="31" spans="1:11" s="3" customFormat="1" ht="31.5" customHeight="1">
      <c r="A31" s="31"/>
      <c r="B31" s="27" t="s">
        <v>103</v>
      </c>
      <c r="C31" s="27" t="s">
        <v>104</v>
      </c>
      <c r="D31" s="27" t="s">
        <v>105</v>
      </c>
      <c r="E31" s="36">
        <v>11.9</v>
      </c>
      <c r="F31" s="27" t="s">
        <v>22</v>
      </c>
      <c r="G31" s="27">
        <v>1</v>
      </c>
      <c r="H31" s="27" t="s">
        <v>106</v>
      </c>
      <c r="I31" s="27" t="s">
        <v>107</v>
      </c>
      <c r="J31" s="27" t="s">
        <v>108</v>
      </c>
      <c r="K31" s="27"/>
    </row>
    <row r="32" spans="1:11" s="2" customFormat="1" ht="48" customHeight="1">
      <c r="A32" s="25">
        <v>6</v>
      </c>
      <c r="B32" s="21" t="s">
        <v>109</v>
      </c>
      <c r="C32" s="40"/>
      <c r="D32" s="40"/>
      <c r="E32" s="30">
        <f>SUM(E33:E40)</f>
        <v>634</v>
      </c>
      <c r="F32" s="28"/>
      <c r="G32" s="28"/>
      <c r="H32" s="40"/>
      <c r="I32" s="40"/>
      <c r="J32" s="40"/>
      <c r="K32" s="25"/>
    </row>
    <row r="33" spans="1:11" s="5" customFormat="1" ht="63.75" customHeight="1">
      <c r="A33" s="41"/>
      <c r="B33" s="42" t="s">
        <v>110</v>
      </c>
      <c r="C33" s="42" t="s">
        <v>111</v>
      </c>
      <c r="D33" s="42" t="s">
        <v>112</v>
      </c>
      <c r="E33" s="32">
        <v>70</v>
      </c>
      <c r="F33" s="42" t="s">
        <v>22</v>
      </c>
      <c r="G33" s="42">
        <v>1</v>
      </c>
      <c r="H33" s="27" t="s">
        <v>113</v>
      </c>
      <c r="I33" s="48" t="s">
        <v>114</v>
      </c>
      <c r="J33" s="48" t="s">
        <v>115</v>
      </c>
      <c r="K33" s="42"/>
    </row>
    <row r="34" spans="1:11" s="3" customFormat="1" ht="48.75" customHeight="1">
      <c r="A34" s="31"/>
      <c r="B34" s="32" t="s">
        <v>116</v>
      </c>
      <c r="C34" s="27" t="s">
        <v>117</v>
      </c>
      <c r="D34" s="32" t="s">
        <v>118</v>
      </c>
      <c r="E34" s="33">
        <v>128</v>
      </c>
      <c r="F34" s="27" t="s">
        <v>22</v>
      </c>
      <c r="G34" s="27">
        <v>1</v>
      </c>
      <c r="H34" s="27" t="s">
        <v>119</v>
      </c>
      <c r="I34" s="27" t="s">
        <v>117</v>
      </c>
      <c r="J34" s="27" t="s">
        <v>120</v>
      </c>
      <c r="K34" s="27"/>
    </row>
    <row r="35" spans="1:11" s="3" customFormat="1" ht="48.75" customHeight="1">
      <c r="A35" s="41"/>
      <c r="B35" s="32" t="s">
        <v>116</v>
      </c>
      <c r="C35" s="27" t="s">
        <v>121</v>
      </c>
      <c r="D35" s="32" t="s">
        <v>118</v>
      </c>
      <c r="E35" s="33">
        <v>96</v>
      </c>
      <c r="F35" s="27" t="s">
        <v>22</v>
      </c>
      <c r="G35" s="27">
        <v>1</v>
      </c>
      <c r="H35" s="27" t="s">
        <v>119</v>
      </c>
      <c r="I35" s="27" t="s">
        <v>121</v>
      </c>
      <c r="J35" s="27" t="s">
        <v>122</v>
      </c>
      <c r="K35" s="27"/>
    </row>
    <row r="36" spans="1:11" s="3" customFormat="1" ht="48.75" customHeight="1">
      <c r="A36" s="31"/>
      <c r="B36" s="32" t="s">
        <v>116</v>
      </c>
      <c r="C36" s="27" t="s">
        <v>123</v>
      </c>
      <c r="D36" s="32" t="s">
        <v>118</v>
      </c>
      <c r="E36" s="33">
        <v>124</v>
      </c>
      <c r="F36" s="27" t="s">
        <v>22</v>
      </c>
      <c r="G36" s="27">
        <v>1</v>
      </c>
      <c r="H36" s="27" t="s">
        <v>119</v>
      </c>
      <c r="I36" s="27" t="s">
        <v>123</v>
      </c>
      <c r="J36" s="27" t="s">
        <v>48</v>
      </c>
      <c r="K36" s="27"/>
    </row>
    <row r="37" spans="1:11" s="3" customFormat="1" ht="48.75" customHeight="1">
      <c r="A37" s="41"/>
      <c r="B37" s="32" t="s">
        <v>116</v>
      </c>
      <c r="C37" s="27" t="s">
        <v>124</v>
      </c>
      <c r="D37" s="32" t="s">
        <v>118</v>
      </c>
      <c r="E37" s="33">
        <v>68</v>
      </c>
      <c r="F37" s="27" t="s">
        <v>22</v>
      </c>
      <c r="G37" s="27">
        <v>1</v>
      </c>
      <c r="H37" s="27" t="s">
        <v>119</v>
      </c>
      <c r="I37" s="27" t="s">
        <v>124</v>
      </c>
      <c r="J37" s="27" t="s">
        <v>108</v>
      </c>
      <c r="K37" s="27"/>
    </row>
    <row r="38" spans="1:11" s="3" customFormat="1" ht="48.75" customHeight="1">
      <c r="A38" s="31"/>
      <c r="B38" s="32" t="s">
        <v>116</v>
      </c>
      <c r="C38" s="27" t="s">
        <v>114</v>
      </c>
      <c r="D38" s="32" t="s">
        <v>118</v>
      </c>
      <c r="E38" s="33">
        <v>96</v>
      </c>
      <c r="F38" s="27" t="s">
        <v>22</v>
      </c>
      <c r="G38" s="27">
        <v>1</v>
      </c>
      <c r="H38" s="27" t="s">
        <v>119</v>
      </c>
      <c r="I38" s="27" t="s">
        <v>114</v>
      </c>
      <c r="J38" s="27" t="s">
        <v>115</v>
      </c>
      <c r="K38" s="27"/>
    </row>
    <row r="39" spans="1:11" s="3" customFormat="1" ht="48.75" customHeight="1">
      <c r="A39" s="41"/>
      <c r="B39" s="32" t="s">
        <v>116</v>
      </c>
      <c r="C39" s="27" t="s">
        <v>125</v>
      </c>
      <c r="D39" s="32" t="s">
        <v>118</v>
      </c>
      <c r="E39" s="33">
        <v>24</v>
      </c>
      <c r="F39" s="27" t="s">
        <v>22</v>
      </c>
      <c r="G39" s="27">
        <v>1</v>
      </c>
      <c r="H39" s="27" t="s">
        <v>119</v>
      </c>
      <c r="I39" s="27" t="s">
        <v>125</v>
      </c>
      <c r="J39" s="27" t="s">
        <v>42</v>
      </c>
      <c r="K39" s="27"/>
    </row>
    <row r="40" spans="1:11" s="3" customFormat="1" ht="48.75" customHeight="1">
      <c r="A40" s="31"/>
      <c r="B40" s="32" t="s">
        <v>116</v>
      </c>
      <c r="C40" s="27" t="s">
        <v>126</v>
      </c>
      <c r="D40" s="32" t="s">
        <v>118</v>
      </c>
      <c r="E40" s="33">
        <v>28</v>
      </c>
      <c r="F40" s="27" t="s">
        <v>22</v>
      </c>
      <c r="G40" s="27">
        <v>1</v>
      </c>
      <c r="H40" s="27" t="s">
        <v>119</v>
      </c>
      <c r="I40" s="27" t="s">
        <v>126</v>
      </c>
      <c r="J40" s="27" t="s">
        <v>127</v>
      </c>
      <c r="K40" s="27"/>
    </row>
    <row r="41" spans="1:11" s="3" customFormat="1" ht="48" customHeight="1">
      <c r="A41" s="31" t="s">
        <v>128</v>
      </c>
      <c r="B41" s="43" t="s">
        <v>129</v>
      </c>
      <c r="C41" s="31"/>
      <c r="D41" s="35"/>
      <c r="E41" s="34">
        <f>E42+E43</f>
        <v>3800</v>
      </c>
      <c r="F41" s="31"/>
      <c r="G41" s="31"/>
      <c r="H41" s="31"/>
      <c r="I41" s="31"/>
      <c r="J41" s="31"/>
      <c r="K41" s="31"/>
    </row>
    <row r="42" spans="1:11" s="2" customFormat="1" ht="48" customHeight="1">
      <c r="A42" s="25"/>
      <c r="B42" s="26" t="s">
        <v>130</v>
      </c>
      <c r="C42" s="27" t="s">
        <v>131</v>
      </c>
      <c r="D42" s="27" t="s">
        <v>132</v>
      </c>
      <c r="E42" s="26">
        <v>1800</v>
      </c>
      <c r="F42" s="26" t="s">
        <v>22</v>
      </c>
      <c r="G42" s="26">
        <v>1</v>
      </c>
      <c r="H42" s="27" t="s">
        <v>133</v>
      </c>
      <c r="I42" s="27" t="s">
        <v>60</v>
      </c>
      <c r="J42" s="27" t="s">
        <v>61</v>
      </c>
      <c r="K42" s="26"/>
    </row>
    <row r="43" spans="1:11" s="3" customFormat="1" ht="37.5" customHeight="1">
      <c r="A43" s="31"/>
      <c r="B43" s="27" t="s">
        <v>134</v>
      </c>
      <c r="C43" s="27" t="s">
        <v>135</v>
      </c>
      <c r="D43" s="27" t="s">
        <v>136</v>
      </c>
      <c r="E43" s="36">
        <v>2000</v>
      </c>
      <c r="F43" s="27" t="s">
        <v>22</v>
      </c>
      <c r="G43" s="27">
        <v>1</v>
      </c>
      <c r="H43" s="27" t="s">
        <v>137</v>
      </c>
      <c r="I43" s="27" t="s">
        <v>107</v>
      </c>
      <c r="J43" s="27" t="s">
        <v>108</v>
      </c>
      <c r="K43" s="27" t="s">
        <v>138</v>
      </c>
    </row>
    <row r="44" spans="1:11" s="2" customFormat="1" ht="31.5" customHeight="1">
      <c r="A44" s="44" t="s">
        <v>139</v>
      </c>
      <c r="B44" s="21" t="s">
        <v>140</v>
      </c>
      <c r="C44" s="28"/>
      <c r="D44" s="28"/>
      <c r="E44" s="30">
        <f>E45+E46</f>
        <v>10256.2877</v>
      </c>
      <c r="F44" s="28"/>
      <c r="G44" s="28"/>
      <c r="H44" s="28"/>
      <c r="I44" s="28"/>
      <c r="J44" s="28"/>
      <c r="K44" s="25"/>
    </row>
    <row r="45" spans="1:11" s="2" customFormat="1" ht="27" customHeight="1">
      <c r="A45" s="25"/>
      <c r="B45" s="26" t="s">
        <v>141</v>
      </c>
      <c r="C45" s="26" t="s">
        <v>142</v>
      </c>
      <c r="D45" s="27" t="s">
        <v>143</v>
      </c>
      <c r="E45" s="26">
        <v>3000</v>
      </c>
      <c r="F45" s="26" t="s">
        <v>22</v>
      </c>
      <c r="G45" s="26">
        <v>1</v>
      </c>
      <c r="H45" s="27" t="s">
        <v>144</v>
      </c>
      <c r="I45" s="26" t="s">
        <v>145</v>
      </c>
      <c r="J45" s="26" t="s">
        <v>146</v>
      </c>
      <c r="K45" s="26"/>
    </row>
    <row r="46" spans="1:11" s="3" customFormat="1" ht="66.75" customHeight="1">
      <c r="A46" s="31"/>
      <c r="B46" s="27" t="s">
        <v>147</v>
      </c>
      <c r="C46" s="27" t="s">
        <v>148</v>
      </c>
      <c r="D46" s="27" t="s">
        <v>149</v>
      </c>
      <c r="E46" s="33">
        <v>7256.2877</v>
      </c>
      <c r="F46" s="27" t="s">
        <v>22</v>
      </c>
      <c r="G46" s="27">
        <v>1</v>
      </c>
      <c r="H46" s="27" t="s">
        <v>150</v>
      </c>
      <c r="I46" s="27" t="s">
        <v>145</v>
      </c>
      <c r="J46" s="27" t="s">
        <v>146</v>
      </c>
      <c r="K46" s="27"/>
    </row>
    <row r="47" spans="1:11" s="3" customFormat="1" ht="36.75" customHeight="1">
      <c r="A47" s="31" t="s">
        <v>151</v>
      </c>
      <c r="B47" s="45" t="s">
        <v>152</v>
      </c>
      <c r="C47" s="27"/>
      <c r="D47" s="27"/>
      <c r="E47" s="46">
        <f>SUM(E48:E52)</f>
        <v>161.345</v>
      </c>
      <c r="F47" s="27"/>
      <c r="G47" s="27"/>
      <c r="H47" s="27"/>
      <c r="I47" s="27"/>
      <c r="J47" s="27"/>
      <c r="K47" s="27"/>
    </row>
    <row r="48" spans="1:11" s="2" customFormat="1" ht="73.5" customHeight="1">
      <c r="A48" s="44"/>
      <c r="B48" s="26" t="s">
        <v>153</v>
      </c>
      <c r="C48" s="26" t="s">
        <v>20</v>
      </c>
      <c r="D48" s="29" t="s">
        <v>154</v>
      </c>
      <c r="E48" s="26">
        <v>0.4</v>
      </c>
      <c r="F48" s="26" t="s">
        <v>22</v>
      </c>
      <c r="G48" s="26">
        <v>1</v>
      </c>
      <c r="H48" s="27" t="s">
        <v>155</v>
      </c>
      <c r="I48" s="26" t="s">
        <v>82</v>
      </c>
      <c r="J48" s="26" t="s">
        <v>83</v>
      </c>
      <c r="K48" s="29" t="s">
        <v>156</v>
      </c>
    </row>
    <row r="49" spans="1:11" s="2" customFormat="1" ht="32.25" customHeight="1">
      <c r="A49" s="25"/>
      <c r="B49" s="26" t="s">
        <v>157</v>
      </c>
      <c r="C49" s="26" t="s">
        <v>20</v>
      </c>
      <c r="D49" s="27" t="s">
        <v>158</v>
      </c>
      <c r="E49" s="26">
        <v>48.11</v>
      </c>
      <c r="F49" s="26" t="s">
        <v>22</v>
      </c>
      <c r="G49" s="26">
        <v>1</v>
      </c>
      <c r="H49" s="27" t="s">
        <v>159</v>
      </c>
      <c r="I49" s="26" t="s">
        <v>160</v>
      </c>
      <c r="J49" s="26" t="s">
        <v>161</v>
      </c>
      <c r="K49" s="26"/>
    </row>
    <row r="50" spans="1:11" s="2" customFormat="1" ht="32.25" customHeight="1">
      <c r="A50" s="25"/>
      <c r="B50" s="26" t="s">
        <v>157</v>
      </c>
      <c r="C50" s="26" t="s">
        <v>20</v>
      </c>
      <c r="D50" s="27" t="s">
        <v>162</v>
      </c>
      <c r="E50" s="26">
        <v>66.95</v>
      </c>
      <c r="F50" s="26" t="s">
        <v>22</v>
      </c>
      <c r="G50" s="26">
        <v>1</v>
      </c>
      <c r="H50" s="27" t="s">
        <v>163</v>
      </c>
      <c r="I50" s="26" t="s">
        <v>160</v>
      </c>
      <c r="J50" s="26" t="s">
        <v>161</v>
      </c>
      <c r="K50" s="26"/>
    </row>
    <row r="51" spans="1:11" s="2" customFormat="1" ht="32.25" customHeight="1">
      <c r="A51" s="25"/>
      <c r="B51" s="26" t="s">
        <v>164</v>
      </c>
      <c r="C51" s="26" t="s">
        <v>20</v>
      </c>
      <c r="D51" s="27" t="s">
        <v>165</v>
      </c>
      <c r="E51" s="26">
        <v>1.35</v>
      </c>
      <c r="F51" s="26" t="s">
        <v>22</v>
      </c>
      <c r="G51" s="26">
        <v>1</v>
      </c>
      <c r="H51" s="27" t="s">
        <v>155</v>
      </c>
      <c r="I51" s="26" t="s">
        <v>166</v>
      </c>
      <c r="J51" s="26" t="s">
        <v>167</v>
      </c>
      <c r="K51" s="26"/>
    </row>
    <row r="52" spans="1:11" s="3" customFormat="1" ht="33" customHeight="1">
      <c r="A52" s="31"/>
      <c r="B52" s="27" t="s">
        <v>153</v>
      </c>
      <c r="C52" s="27" t="s">
        <v>20</v>
      </c>
      <c r="D52" s="27" t="s">
        <v>168</v>
      </c>
      <c r="E52" s="36">
        <v>44.535</v>
      </c>
      <c r="F52" s="27" t="s">
        <v>22</v>
      </c>
      <c r="G52" s="27">
        <v>1</v>
      </c>
      <c r="H52" s="27" t="s">
        <v>155</v>
      </c>
      <c r="I52" s="27" t="s">
        <v>160</v>
      </c>
      <c r="J52" s="27" t="s">
        <v>161</v>
      </c>
      <c r="K52" s="27" t="s">
        <v>169</v>
      </c>
    </row>
    <row r="53" spans="1:11" s="2" customFormat="1" ht="31.5" customHeight="1">
      <c r="A53" s="44" t="s">
        <v>170</v>
      </c>
      <c r="B53" s="21" t="s">
        <v>171</v>
      </c>
      <c r="C53" s="28"/>
      <c r="D53" s="40"/>
      <c r="E53" s="30">
        <f>SUM(E54:E57)</f>
        <v>238.0376</v>
      </c>
      <c r="F53" s="28"/>
      <c r="G53" s="28"/>
      <c r="H53" s="28"/>
      <c r="I53" s="28"/>
      <c r="J53" s="28"/>
      <c r="K53" s="25"/>
    </row>
    <row r="54" spans="1:11" s="6" customFormat="1" ht="32.25" customHeight="1">
      <c r="A54" s="25"/>
      <c r="B54" s="26" t="s">
        <v>172</v>
      </c>
      <c r="C54" s="26" t="s">
        <v>173</v>
      </c>
      <c r="D54" s="27" t="s">
        <v>174</v>
      </c>
      <c r="E54" s="26">
        <v>5.6902</v>
      </c>
      <c r="F54" s="26" t="s">
        <v>22</v>
      </c>
      <c r="G54" s="26">
        <v>1</v>
      </c>
      <c r="H54" s="27" t="s">
        <v>175</v>
      </c>
      <c r="I54" s="26" t="s">
        <v>82</v>
      </c>
      <c r="J54" s="26" t="s">
        <v>83</v>
      </c>
      <c r="K54" s="26"/>
    </row>
    <row r="55" spans="1:11" s="6" customFormat="1" ht="32.25" customHeight="1">
      <c r="A55" s="25"/>
      <c r="B55" s="26" t="s">
        <v>172</v>
      </c>
      <c r="C55" s="26" t="s">
        <v>173</v>
      </c>
      <c r="D55" s="27" t="s">
        <v>176</v>
      </c>
      <c r="E55" s="26">
        <v>50.8783</v>
      </c>
      <c r="F55" s="26" t="s">
        <v>22</v>
      </c>
      <c r="G55" s="26">
        <v>1</v>
      </c>
      <c r="H55" s="27" t="s">
        <v>177</v>
      </c>
      <c r="I55" s="26" t="s">
        <v>82</v>
      </c>
      <c r="J55" s="26" t="s">
        <v>83</v>
      </c>
      <c r="K55" s="26"/>
    </row>
    <row r="56" spans="1:11" s="3" customFormat="1" ht="85.5" customHeight="1">
      <c r="A56" s="31"/>
      <c r="B56" s="27" t="s">
        <v>178</v>
      </c>
      <c r="C56" s="27" t="s">
        <v>173</v>
      </c>
      <c r="D56" s="27" t="s">
        <v>179</v>
      </c>
      <c r="E56" s="33">
        <v>158.48</v>
      </c>
      <c r="F56" s="27" t="s">
        <v>22</v>
      </c>
      <c r="G56" s="27">
        <v>1</v>
      </c>
      <c r="H56" s="27" t="s">
        <v>180</v>
      </c>
      <c r="I56" s="26" t="s">
        <v>82</v>
      </c>
      <c r="J56" s="26" t="s">
        <v>83</v>
      </c>
      <c r="K56" s="27" t="s">
        <v>181</v>
      </c>
    </row>
    <row r="57" spans="1:11" s="6" customFormat="1" ht="32.25" customHeight="1">
      <c r="A57" s="25"/>
      <c r="B57" s="26" t="s">
        <v>182</v>
      </c>
      <c r="C57" s="26" t="s">
        <v>20</v>
      </c>
      <c r="D57" s="27" t="s">
        <v>183</v>
      </c>
      <c r="E57" s="26">
        <v>22.9891</v>
      </c>
      <c r="F57" s="26" t="s">
        <v>22</v>
      </c>
      <c r="G57" s="26">
        <v>1</v>
      </c>
      <c r="H57" s="27" t="s">
        <v>184</v>
      </c>
      <c r="I57" s="26" t="s">
        <v>185</v>
      </c>
      <c r="J57" s="26" t="s">
        <v>186</v>
      </c>
      <c r="K57" s="26"/>
    </row>
    <row r="58" spans="1:11" s="2" customFormat="1" ht="31.5" customHeight="1">
      <c r="A58" s="21" t="s">
        <v>187</v>
      </c>
      <c r="B58" s="21" t="s">
        <v>188</v>
      </c>
      <c r="C58" s="28"/>
      <c r="D58" s="28"/>
      <c r="E58" s="30">
        <f>SUM(E59:E67)</f>
        <v>5854.093755</v>
      </c>
      <c r="F58" s="28"/>
      <c r="G58" s="28"/>
      <c r="H58" s="28"/>
      <c r="I58" s="28"/>
      <c r="J58" s="28"/>
      <c r="K58" s="25"/>
    </row>
    <row r="59" spans="1:30" s="2" customFormat="1" ht="35.25" customHeight="1">
      <c r="A59" s="28"/>
      <c r="B59" s="26" t="s">
        <v>189</v>
      </c>
      <c r="C59" s="26" t="s">
        <v>190</v>
      </c>
      <c r="D59" s="27" t="s">
        <v>191</v>
      </c>
      <c r="E59" s="26">
        <v>130.96</v>
      </c>
      <c r="F59" s="26" t="s">
        <v>192</v>
      </c>
      <c r="G59" s="26">
        <v>1</v>
      </c>
      <c r="H59" s="27" t="s">
        <v>193</v>
      </c>
      <c r="I59" s="26" t="s">
        <v>194</v>
      </c>
      <c r="J59" s="26" t="s">
        <v>195</v>
      </c>
      <c r="K59" s="26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50"/>
      <c r="AD59" s="50"/>
    </row>
    <row r="60" spans="1:30" s="2" customFormat="1" ht="35.25" customHeight="1">
      <c r="A60" s="28"/>
      <c r="B60" s="26" t="s">
        <v>196</v>
      </c>
      <c r="C60" s="26" t="s">
        <v>197</v>
      </c>
      <c r="D60" s="27" t="s">
        <v>198</v>
      </c>
      <c r="E60" s="26">
        <v>122</v>
      </c>
      <c r="F60" s="26" t="s">
        <v>22</v>
      </c>
      <c r="G60" s="26">
        <v>1</v>
      </c>
      <c r="H60" s="27" t="s">
        <v>199</v>
      </c>
      <c r="I60" s="26" t="s">
        <v>200</v>
      </c>
      <c r="J60" s="26" t="s">
        <v>201</v>
      </c>
      <c r="K60" s="26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50"/>
      <c r="AD60" s="50"/>
    </row>
    <row r="61" spans="1:11" s="4" customFormat="1" ht="29.25" customHeight="1">
      <c r="A61" s="37"/>
      <c r="B61" s="38" t="s">
        <v>202</v>
      </c>
      <c r="C61" s="29" t="s">
        <v>203</v>
      </c>
      <c r="D61" s="29" t="s">
        <v>204</v>
      </c>
      <c r="E61" s="26">
        <v>20</v>
      </c>
      <c r="F61" s="38" t="s">
        <v>22</v>
      </c>
      <c r="G61" s="38">
        <v>1</v>
      </c>
      <c r="H61" s="29" t="s">
        <v>205</v>
      </c>
      <c r="I61" s="29" t="s">
        <v>107</v>
      </c>
      <c r="J61" s="29" t="s">
        <v>108</v>
      </c>
      <c r="K61" s="38"/>
    </row>
    <row r="62" spans="1:11" s="3" customFormat="1" ht="37.5" customHeight="1">
      <c r="A62" s="31"/>
      <c r="B62" s="32" t="s">
        <v>206</v>
      </c>
      <c r="C62" s="27" t="s">
        <v>20</v>
      </c>
      <c r="D62" s="32" t="s">
        <v>207</v>
      </c>
      <c r="E62" s="32">
        <v>1500</v>
      </c>
      <c r="F62" s="27" t="s">
        <v>22</v>
      </c>
      <c r="G62" s="27">
        <v>1</v>
      </c>
      <c r="H62" s="27" t="s">
        <v>208</v>
      </c>
      <c r="I62" s="27" t="s">
        <v>209</v>
      </c>
      <c r="J62" s="27" t="s">
        <v>61</v>
      </c>
      <c r="K62" s="27"/>
    </row>
    <row r="63" spans="1:11" s="3" customFormat="1" ht="37.5" customHeight="1">
      <c r="A63" s="31"/>
      <c r="B63" s="32" t="s">
        <v>210</v>
      </c>
      <c r="C63" s="27" t="s">
        <v>211</v>
      </c>
      <c r="D63" s="32" t="s">
        <v>212</v>
      </c>
      <c r="E63" s="32">
        <v>205</v>
      </c>
      <c r="F63" s="27" t="s">
        <v>22</v>
      </c>
      <c r="G63" s="27">
        <v>1</v>
      </c>
      <c r="H63" s="27" t="s">
        <v>213</v>
      </c>
      <c r="I63" s="27" t="s">
        <v>194</v>
      </c>
      <c r="J63" s="27" t="s">
        <v>195</v>
      </c>
      <c r="K63" s="27"/>
    </row>
    <row r="64" spans="1:11" s="3" customFormat="1" ht="37.5" customHeight="1">
      <c r="A64" s="31"/>
      <c r="B64" s="27" t="s">
        <v>214</v>
      </c>
      <c r="C64" s="27" t="s">
        <v>117</v>
      </c>
      <c r="D64" s="32" t="s">
        <v>215</v>
      </c>
      <c r="E64" s="32">
        <v>167.5481</v>
      </c>
      <c r="F64" s="27" t="s">
        <v>22</v>
      </c>
      <c r="G64" s="27">
        <v>1</v>
      </c>
      <c r="H64" s="27" t="s">
        <v>216</v>
      </c>
      <c r="I64" s="27" t="s">
        <v>217</v>
      </c>
      <c r="J64" s="27" t="s">
        <v>218</v>
      </c>
      <c r="K64" s="27"/>
    </row>
    <row r="65" spans="1:11" s="3" customFormat="1" ht="37.5" customHeight="1">
      <c r="A65" s="31"/>
      <c r="B65" s="27" t="s">
        <v>219</v>
      </c>
      <c r="C65" s="27" t="s">
        <v>220</v>
      </c>
      <c r="D65" s="32" t="s">
        <v>221</v>
      </c>
      <c r="E65" s="32">
        <v>200</v>
      </c>
      <c r="F65" s="27" t="s">
        <v>22</v>
      </c>
      <c r="G65" s="27">
        <v>1</v>
      </c>
      <c r="H65" s="27" t="s">
        <v>222</v>
      </c>
      <c r="I65" s="27" t="s">
        <v>114</v>
      </c>
      <c r="J65" s="27" t="s">
        <v>115</v>
      </c>
      <c r="K65" s="27"/>
    </row>
    <row r="66" spans="1:11" s="7" customFormat="1" ht="71.25" customHeight="1">
      <c r="A66" s="31"/>
      <c r="B66" s="27" t="s">
        <v>206</v>
      </c>
      <c r="C66" s="27" t="s">
        <v>20</v>
      </c>
      <c r="D66" s="27" t="s">
        <v>223</v>
      </c>
      <c r="E66" s="36">
        <v>3286.135655</v>
      </c>
      <c r="F66" s="27" t="s">
        <v>22</v>
      </c>
      <c r="G66" s="27">
        <v>1</v>
      </c>
      <c r="H66" s="27" t="s">
        <v>224</v>
      </c>
      <c r="I66" s="27" t="s">
        <v>209</v>
      </c>
      <c r="J66" s="27" t="s">
        <v>61</v>
      </c>
      <c r="K66" s="27" t="s">
        <v>225</v>
      </c>
    </row>
    <row r="67" spans="1:11" s="3" customFormat="1" ht="160.5" customHeight="1">
      <c r="A67" s="44"/>
      <c r="B67" s="27" t="s">
        <v>206</v>
      </c>
      <c r="C67" s="27" t="s">
        <v>20</v>
      </c>
      <c r="D67" s="27" t="s">
        <v>223</v>
      </c>
      <c r="E67" s="36">
        <v>222.45</v>
      </c>
      <c r="F67" s="27" t="s">
        <v>22</v>
      </c>
      <c r="G67" s="27">
        <v>1</v>
      </c>
      <c r="H67" s="27" t="s">
        <v>224</v>
      </c>
      <c r="I67" s="27" t="s">
        <v>209</v>
      </c>
      <c r="J67" s="27" t="s">
        <v>61</v>
      </c>
      <c r="K67" s="27" t="s">
        <v>226</v>
      </c>
    </row>
    <row r="68" spans="1:11" s="3" customFormat="1" ht="30.75" customHeight="1">
      <c r="A68" s="21" t="s">
        <v>227</v>
      </c>
      <c r="B68" s="45" t="s">
        <v>228</v>
      </c>
      <c r="C68" s="31"/>
      <c r="D68" s="26"/>
      <c r="E68" s="34">
        <f>SUM(E69:E95)</f>
        <v>1288.6739000000002</v>
      </c>
      <c r="F68" s="31"/>
      <c r="G68" s="31"/>
      <c r="H68" s="31"/>
      <c r="I68" s="31"/>
      <c r="J68" s="47"/>
      <c r="K68" s="27"/>
    </row>
    <row r="69" spans="1:11" s="3" customFormat="1" ht="45.75" customHeight="1">
      <c r="A69" s="21"/>
      <c r="B69" s="27" t="s">
        <v>229</v>
      </c>
      <c r="C69" s="27" t="s">
        <v>82</v>
      </c>
      <c r="D69" s="27" t="s">
        <v>230</v>
      </c>
      <c r="E69" s="32">
        <v>30</v>
      </c>
      <c r="F69" s="26" t="s">
        <v>22</v>
      </c>
      <c r="G69" s="26">
        <v>1</v>
      </c>
      <c r="H69" s="26" t="s">
        <v>231</v>
      </c>
      <c r="I69" s="26" t="s">
        <v>82</v>
      </c>
      <c r="J69" s="26" t="s">
        <v>83</v>
      </c>
      <c r="K69" s="27"/>
    </row>
    <row r="70" spans="1:11" s="2" customFormat="1" ht="39.75" customHeight="1">
      <c r="A70" s="25"/>
      <c r="B70" s="26" t="s">
        <v>232</v>
      </c>
      <c r="C70" s="26" t="s">
        <v>82</v>
      </c>
      <c r="D70" s="27" t="s">
        <v>233</v>
      </c>
      <c r="E70" s="26">
        <v>76</v>
      </c>
      <c r="F70" s="26" t="s">
        <v>22</v>
      </c>
      <c r="G70" s="26">
        <v>1</v>
      </c>
      <c r="H70" s="26" t="s">
        <v>231</v>
      </c>
      <c r="I70" s="26" t="s">
        <v>82</v>
      </c>
      <c r="J70" s="26" t="s">
        <v>83</v>
      </c>
      <c r="K70" s="26"/>
    </row>
    <row r="71" spans="1:11" s="2" customFormat="1" ht="39.75" customHeight="1">
      <c r="A71" s="25"/>
      <c r="B71" s="26" t="s">
        <v>234</v>
      </c>
      <c r="C71" s="26" t="s">
        <v>235</v>
      </c>
      <c r="D71" s="27" t="s">
        <v>236</v>
      </c>
      <c r="E71" s="26">
        <v>27.5</v>
      </c>
      <c r="F71" s="26" t="s">
        <v>22</v>
      </c>
      <c r="G71" s="26">
        <v>1</v>
      </c>
      <c r="H71" s="26" t="s">
        <v>237</v>
      </c>
      <c r="I71" s="26" t="s">
        <v>238</v>
      </c>
      <c r="J71" s="26" t="s">
        <v>239</v>
      </c>
      <c r="K71" s="26"/>
    </row>
    <row r="72" spans="1:11" s="6" customFormat="1" ht="52.5" customHeight="1">
      <c r="A72" s="25"/>
      <c r="B72" s="26" t="s">
        <v>240</v>
      </c>
      <c r="C72" s="26" t="s">
        <v>35</v>
      </c>
      <c r="D72" s="27" t="s">
        <v>241</v>
      </c>
      <c r="E72" s="26">
        <v>176.22</v>
      </c>
      <c r="F72" s="26" t="s">
        <v>22</v>
      </c>
      <c r="G72" s="26">
        <v>1</v>
      </c>
      <c r="H72" s="27" t="s">
        <v>242</v>
      </c>
      <c r="I72" s="26" t="s">
        <v>29</v>
      </c>
      <c r="J72" s="26" t="s">
        <v>30</v>
      </c>
      <c r="K72" s="26"/>
    </row>
    <row r="73" spans="1:11" s="6" customFormat="1" ht="48" customHeight="1">
      <c r="A73" s="25"/>
      <c r="B73" s="26" t="s">
        <v>243</v>
      </c>
      <c r="C73" s="26"/>
      <c r="D73" s="27" t="s">
        <v>244</v>
      </c>
      <c r="E73" s="26">
        <v>13.1539</v>
      </c>
      <c r="F73" s="26" t="s">
        <v>22</v>
      </c>
      <c r="G73" s="26">
        <v>1</v>
      </c>
      <c r="H73" s="26" t="s">
        <v>245</v>
      </c>
      <c r="I73" s="26" t="s">
        <v>217</v>
      </c>
      <c r="J73" s="26" t="s">
        <v>246</v>
      </c>
      <c r="K73" s="26"/>
    </row>
    <row r="74" spans="1:11" s="6" customFormat="1" ht="21.75" customHeight="1">
      <c r="A74" s="25"/>
      <c r="B74" s="26" t="s">
        <v>247</v>
      </c>
      <c r="C74" s="26" t="s">
        <v>117</v>
      </c>
      <c r="D74" s="26" t="s">
        <v>248</v>
      </c>
      <c r="E74" s="26">
        <v>3</v>
      </c>
      <c r="F74" s="26" t="s">
        <v>22</v>
      </c>
      <c r="G74" s="26">
        <v>1</v>
      </c>
      <c r="H74" s="26" t="s">
        <v>245</v>
      </c>
      <c r="I74" s="26" t="s">
        <v>217</v>
      </c>
      <c r="J74" s="26" t="s">
        <v>246</v>
      </c>
      <c r="K74" s="26"/>
    </row>
    <row r="75" spans="1:11" s="3" customFormat="1" ht="57.75" customHeight="1">
      <c r="A75" s="31"/>
      <c r="B75" s="27" t="s">
        <v>249</v>
      </c>
      <c r="C75" s="27" t="s">
        <v>250</v>
      </c>
      <c r="D75" s="27" t="s">
        <v>251</v>
      </c>
      <c r="E75" s="33">
        <v>63.97</v>
      </c>
      <c r="F75" s="27" t="s">
        <v>22</v>
      </c>
      <c r="G75" s="27">
        <v>1</v>
      </c>
      <c r="H75" s="27" t="s">
        <v>252</v>
      </c>
      <c r="I75" s="27" t="s">
        <v>82</v>
      </c>
      <c r="J75" s="27" t="s">
        <v>83</v>
      </c>
      <c r="K75" s="27"/>
    </row>
    <row r="76" spans="1:11" s="3" customFormat="1" ht="36.75" customHeight="1">
      <c r="A76" s="31"/>
      <c r="B76" s="27" t="s">
        <v>253</v>
      </c>
      <c r="C76" s="27" t="s">
        <v>254</v>
      </c>
      <c r="D76" s="27" t="s">
        <v>255</v>
      </c>
      <c r="E76" s="33">
        <v>17.5</v>
      </c>
      <c r="F76" s="27" t="s">
        <v>22</v>
      </c>
      <c r="G76" s="27">
        <v>1</v>
      </c>
      <c r="H76" s="27" t="s">
        <v>256</v>
      </c>
      <c r="I76" s="27" t="s">
        <v>82</v>
      </c>
      <c r="J76" s="27" t="s">
        <v>83</v>
      </c>
      <c r="K76" s="27"/>
    </row>
    <row r="77" spans="1:11" s="3" customFormat="1" ht="30.75" customHeight="1">
      <c r="A77" s="31"/>
      <c r="B77" s="27" t="s">
        <v>257</v>
      </c>
      <c r="C77" s="27" t="s">
        <v>258</v>
      </c>
      <c r="D77" s="27" t="s">
        <v>259</v>
      </c>
      <c r="E77" s="32">
        <v>19.98</v>
      </c>
      <c r="F77" s="27" t="s">
        <v>22</v>
      </c>
      <c r="G77" s="27">
        <v>1</v>
      </c>
      <c r="H77" s="27" t="s">
        <v>260</v>
      </c>
      <c r="I77" s="27" t="s">
        <v>185</v>
      </c>
      <c r="J77" s="27" t="s">
        <v>186</v>
      </c>
      <c r="K77" s="27"/>
    </row>
    <row r="78" spans="1:11" s="3" customFormat="1" ht="69" customHeight="1">
      <c r="A78" s="31"/>
      <c r="B78" s="27" t="s">
        <v>261</v>
      </c>
      <c r="C78" s="27" t="s">
        <v>20</v>
      </c>
      <c r="D78" s="27" t="s">
        <v>262</v>
      </c>
      <c r="E78" s="33">
        <v>20</v>
      </c>
      <c r="F78" s="27" t="s">
        <v>22</v>
      </c>
      <c r="G78" s="27">
        <v>1</v>
      </c>
      <c r="H78" s="27" t="s">
        <v>263</v>
      </c>
      <c r="I78" s="27" t="s">
        <v>82</v>
      </c>
      <c r="J78" s="27" t="s">
        <v>83</v>
      </c>
      <c r="K78" s="27"/>
    </row>
    <row r="79" spans="1:11" s="3" customFormat="1" ht="72" customHeight="1">
      <c r="A79" s="31"/>
      <c r="B79" s="27" t="s">
        <v>264</v>
      </c>
      <c r="C79" s="27" t="s">
        <v>20</v>
      </c>
      <c r="D79" s="27" t="s">
        <v>262</v>
      </c>
      <c r="E79" s="32">
        <v>26.1</v>
      </c>
      <c r="F79" s="27" t="s">
        <v>22</v>
      </c>
      <c r="G79" s="27">
        <v>1</v>
      </c>
      <c r="H79" s="27" t="s">
        <v>265</v>
      </c>
      <c r="I79" s="27" t="s">
        <v>82</v>
      </c>
      <c r="J79" s="27" t="s">
        <v>83</v>
      </c>
      <c r="K79" s="27" t="s">
        <v>138</v>
      </c>
    </row>
    <row r="80" spans="1:11" s="3" customFormat="1" ht="75" customHeight="1">
      <c r="A80" s="31"/>
      <c r="B80" s="32" t="s">
        <v>266</v>
      </c>
      <c r="C80" s="27" t="s">
        <v>20</v>
      </c>
      <c r="D80" s="27" t="s">
        <v>267</v>
      </c>
      <c r="E80" s="32">
        <v>30</v>
      </c>
      <c r="F80" s="27" t="s">
        <v>22</v>
      </c>
      <c r="G80" s="27">
        <v>1</v>
      </c>
      <c r="H80" s="27" t="s">
        <v>265</v>
      </c>
      <c r="I80" s="27" t="s">
        <v>250</v>
      </c>
      <c r="J80" s="26" t="s">
        <v>268</v>
      </c>
      <c r="K80" s="27" t="s">
        <v>138</v>
      </c>
    </row>
    <row r="81" spans="1:11" s="3" customFormat="1" ht="33" customHeight="1">
      <c r="A81" s="31"/>
      <c r="B81" s="32" t="s">
        <v>269</v>
      </c>
      <c r="C81" s="27" t="s">
        <v>117</v>
      </c>
      <c r="D81" s="32" t="s">
        <v>270</v>
      </c>
      <c r="E81" s="36">
        <v>24.5</v>
      </c>
      <c r="F81" s="27" t="s">
        <v>22</v>
      </c>
      <c r="G81" s="27">
        <v>1</v>
      </c>
      <c r="H81" s="27" t="s">
        <v>271</v>
      </c>
      <c r="I81" s="27" t="s">
        <v>117</v>
      </c>
      <c r="J81" s="27" t="s">
        <v>120</v>
      </c>
      <c r="K81" s="27" t="s">
        <v>138</v>
      </c>
    </row>
    <row r="82" spans="1:11" s="3" customFormat="1" ht="33" customHeight="1">
      <c r="A82" s="31"/>
      <c r="B82" s="32" t="s">
        <v>269</v>
      </c>
      <c r="C82" s="27" t="s">
        <v>121</v>
      </c>
      <c r="D82" s="32" t="s">
        <v>272</v>
      </c>
      <c r="E82" s="36">
        <v>3.5</v>
      </c>
      <c r="F82" s="27" t="s">
        <v>22</v>
      </c>
      <c r="G82" s="27">
        <v>1</v>
      </c>
      <c r="H82" s="27" t="s">
        <v>271</v>
      </c>
      <c r="I82" s="27" t="s">
        <v>121</v>
      </c>
      <c r="J82" s="27" t="s">
        <v>122</v>
      </c>
      <c r="K82" s="27" t="s">
        <v>138</v>
      </c>
    </row>
    <row r="83" spans="1:11" s="3" customFormat="1" ht="33" customHeight="1">
      <c r="A83" s="31"/>
      <c r="B83" s="32" t="s">
        <v>269</v>
      </c>
      <c r="C83" s="27" t="s">
        <v>123</v>
      </c>
      <c r="D83" s="32" t="s">
        <v>272</v>
      </c>
      <c r="E83" s="36">
        <v>3.5</v>
      </c>
      <c r="F83" s="27" t="s">
        <v>22</v>
      </c>
      <c r="G83" s="27">
        <v>1</v>
      </c>
      <c r="H83" s="27" t="s">
        <v>271</v>
      </c>
      <c r="I83" s="27" t="s">
        <v>123</v>
      </c>
      <c r="J83" s="27" t="s">
        <v>48</v>
      </c>
      <c r="K83" s="27" t="s">
        <v>138</v>
      </c>
    </row>
    <row r="84" spans="1:11" s="3" customFormat="1" ht="33" customHeight="1">
      <c r="A84" s="31"/>
      <c r="B84" s="32" t="s">
        <v>269</v>
      </c>
      <c r="C84" s="27" t="s">
        <v>124</v>
      </c>
      <c r="D84" s="32" t="s">
        <v>273</v>
      </c>
      <c r="E84" s="36">
        <v>45.5</v>
      </c>
      <c r="F84" s="27" t="s">
        <v>22</v>
      </c>
      <c r="G84" s="27">
        <v>1</v>
      </c>
      <c r="H84" s="27" t="s">
        <v>271</v>
      </c>
      <c r="I84" s="27" t="s">
        <v>124</v>
      </c>
      <c r="J84" s="27" t="s">
        <v>108</v>
      </c>
      <c r="K84" s="27" t="s">
        <v>138</v>
      </c>
    </row>
    <row r="85" spans="1:11" s="3" customFormat="1" ht="33" customHeight="1">
      <c r="A85" s="31"/>
      <c r="B85" s="32" t="s">
        <v>269</v>
      </c>
      <c r="C85" s="27" t="s">
        <v>274</v>
      </c>
      <c r="D85" s="32" t="s">
        <v>275</v>
      </c>
      <c r="E85" s="36">
        <v>35</v>
      </c>
      <c r="F85" s="27" t="s">
        <v>22</v>
      </c>
      <c r="G85" s="27">
        <v>1</v>
      </c>
      <c r="H85" s="27" t="s">
        <v>271</v>
      </c>
      <c r="I85" s="27" t="s">
        <v>274</v>
      </c>
      <c r="J85" s="27" t="s">
        <v>115</v>
      </c>
      <c r="K85" s="27" t="s">
        <v>138</v>
      </c>
    </row>
    <row r="86" spans="1:11" s="3" customFormat="1" ht="33" customHeight="1">
      <c r="A86" s="31"/>
      <c r="B86" s="32" t="s">
        <v>269</v>
      </c>
      <c r="C86" s="27" t="s">
        <v>125</v>
      </c>
      <c r="D86" s="32" t="s">
        <v>276</v>
      </c>
      <c r="E86" s="36">
        <v>7</v>
      </c>
      <c r="F86" s="27" t="s">
        <v>22</v>
      </c>
      <c r="G86" s="27">
        <v>1</v>
      </c>
      <c r="H86" s="27" t="s">
        <v>271</v>
      </c>
      <c r="I86" s="27" t="s">
        <v>125</v>
      </c>
      <c r="J86" s="27" t="s">
        <v>42</v>
      </c>
      <c r="K86" s="27" t="s">
        <v>138</v>
      </c>
    </row>
    <row r="87" spans="1:11" s="3" customFormat="1" ht="33" customHeight="1">
      <c r="A87" s="31"/>
      <c r="B87" s="32" t="s">
        <v>269</v>
      </c>
      <c r="C87" s="27" t="s">
        <v>126</v>
      </c>
      <c r="D87" s="32" t="s">
        <v>277</v>
      </c>
      <c r="E87" s="36">
        <v>47.25</v>
      </c>
      <c r="F87" s="27" t="s">
        <v>22</v>
      </c>
      <c r="G87" s="27">
        <v>1</v>
      </c>
      <c r="H87" s="27" t="s">
        <v>271</v>
      </c>
      <c r="I87" s="27" t="s">
        <v>126</v>
      </c>
      <c r="J87" s="27" t="s">
        <v>127</v>
      </c>
      <c r="K87" s="27" t="s">
        <v>138</v>
      </c>
    </row>
    <row r="88" spans="1:11" s="3" customFormat="1" ht="31.5" customHeight="1">
      <c r="A88" s="31"/>
      <c r="B88" s="32" t="s">
        <v>278</v>
      </c>
      <c r="C88" s="27" t="s">
        <v>117</v>
      </c>
      <c r="D88" s="32" t="s">
        <v>279</v>
      </c>
      <c r="E88" s="32">
        <v>90</v>
      </c>
      <c r="F88" s="27" t="s">
        <v>22</v>
      </c>
      <c r="G88" s="27">
        <v>1</v>
      </c>
      <c r="H88" s="27" t="s">
        <v>280</v>
      </c>
      <c r="I88" s="27" t="s">
        <v>117</v>
      </c>
      <c r="J88" s="27" t="s">
        <v>120</v>
      </c>
      <c r="K88" s="27" t="s">
        <v>138</v>
      </c>
    </row>
    <row r="89" spans="1:11" s="3" customFormat="1" ht="31.5" customHeight="1">
      <c r="A89" s="31"/>
      <c r="B89" s="32" t="s">
        <v>278</v>
      </c>
      <c r="C89" s="27" t="s">
        <v>121</v>
      </c>
      <c r="D89" s="32" t="s">
        <v>279</v>
      </c>
      <c r="E89" s="32">
        <v>70</v>
      </c>
      <c r="F89" s="27" t="s">
        <v>22</v>
      </c>
      <c r="G89" s="27">
        <v>1</v>
      </c>
      <c r="H89" s="27" t="s">
        <v>280</v>
      </c>
      <c r="I89" s="27" t="s">
        <v>121</v>
      </c>
      <c r="J89" s="27" t="s">
        <v>122</v>
      </c>
      <c r="K89" s="27" t="s">
        <v>138</v>
      </c>
    </row>
    <row r="90" spans="1:11" s="3" customFormat="1" ht="31.5" customHeight="1">
      <c r="A90" s="31"/>
      <c r="B90" s="32" t="s">
        <v>278</v>
      </c>
      <c r="C90" s="27" t="s">
        <v>123</v>
      </c>
      <c r="D90" s="32" t="s">
        <v>279</v>
      </c>
      <c r="E90" s="32">
        <v>70</v>
      </c>
      <c r="F90" s="27" t="s">
        <v>22</v>
      </c>
      <c r="G90" s="27">
        <v>1</v>
      </c>
      <c r="H90" s="27" t="s">
        <v>280</v>
      </c>
      <c r="I90" s="27" t="s">
        <v>123</v>
      </c>
      <c r="J90" s="27" t="s">
        <v>48</v>
      </c>
      <c r="K90" s="27" t="s">
        <v>138</v>
      </c>
    </row>
    <row r="91" spans="1:11" s="3" customFormat="1" ht="31.5" customHeight="1">
      <c r="A91" s="31"/>
      <c r="B91" s="32" t="s">
        <v>278</v>
      </c>
      <c r="C91" s="27" t="s">
        <v>124</v>
      </c>
      <c r="D91" s="32" t="s">
        <v>279</v>
      </c>
      <c r="E91" s="32">
        <v>90</v>
      </c>
      <c r="F91" s="27" t="s">
        <v>22</v>
      </c>
      <c r="G91" s="27">
        <v>1</v>
      </c>
      <c r="H91" s="27" t="s">
        <v>280</v>
      </c>
      <c r="I91" s="27" t="s">
        <v>124</v>
      </c>
      <c r="J91" s="27" t="s">
        <v>108</v>
      </c>
      <c r="K91" s="27" t="s">
        <v>138</v>
      </c>
    </row>
    <row r="92" spans="1:11" s="3" customFormat="1" ht="31.5" customHeight="1">
      <c r="A92" s="31"/>
      <c r="B92" s="32" t="s">
        <v>278</v>
      </c>
      <c r="C92" s="27" t="s">
        <v>274</v>
      </c>
      <c r="D92" s="32" t="s">
        <v>279</v>
      </c>
      <c r="E92" s="32">
        <v>90</v>
      </c>
      <c r="F92" s="27" t="s">
        <v>22</v>
      </c>
      <c r="G92" s="27">
        <v>1</v>
      </c>
      <c r="H92" s="27" t="s">
        <v>280</v>
      </c>
      <c r="I92" s="27" t="s">
        <v>274</v>
      </c>
      <c r="J92" s="27" t="s">
        <v>115</v>
      </c>
      <c r="K92" s="27" t="s">
        <v>138</v>
      </c>
    </row>
    <row r="93" spans="1:11" s="3" customFormat="1" ht="31.5" customHeight="1">
      <c r="A93" s="31"/>
      <c r="B93" s="32" t="s">
        <v>278</v>
      </c>
      <c r="C93" s="27" t="s">
        <v>125</v>
      </c>
      <c r="D93" s="32" t="s">
        <v>279</v>
      </c>
      <c r="E93" s="32">
        <v>70</v>
      </c>
      <c r="F93" s="27" t="s">
        <v>22</v>
      </c>
      <c r="G93" s="27">
        <v>1</v>
      </c>
      <c r="H93" s="27" t="s">
        <v>280</v>
      </c>
      <c r="I93" s="27" t="s">
        <v>125</v>
      </c>
      <c r="J93" s="27" t="s">
        <v>42</v>
      </c>
      <c r="K93" s="27" t="s">
        <v>138</v>
      </c>
    </row>
    <row r="94" spans="1:11" s="3" customFormat="1" ht="31.5" customHeight="1">
      <c r="A94" s="31"/>
      <c r="B94" s="32" t="s">
        <v>278</v>
      </c>
      <c r="C94" s="27" t="s">
        <v>126</v>
      </c>
      <c r="D94" s="32" t="s">
        <v>279</v>
      </c>
      <c r="E94" s="32">
        <v>90</v>
      </c>
      <c r="F94" s="27" t="s">
        <v>22</v>
      </c>
      <c r="G94" s="27">
        <v>1</v>
      </c>
      <c r="H94" s="27" t="s">
        <v>280</v>
      </c>
      <c r="I94" s="27" t="s">
        <v>126</v>
      </c>
      <c r="J94" s="27" t="s">
        <v>127</v>
      </c>
      <c r="K94" s="27" t="s">
        <v>138</v>
      </c>
    </row>
    <row r="95" spans="1:11" s="3" customFormat="1" ht="41.25" customHeight="1">
      <c r="A95" s="31"/>
      <c r="B95" s="32" t="s">
        <v>281</v>
      </c>
      <c r="C95" s="27" t="s">
        <v>20</v>
      </c>
      <c r="D95" s="32" t="s">
        <v>281</v>
      </c>
      <c r="E95" s="32">
        <v>49</v>
      </c>
      <c r="F95" s="27" t="s">
        <v>22</v>
      </c>
      <c r="G95" s="27">
        <v>1</v>
      </c>
      <c r="H95" s="27" t="s">
        <v>282</v>
      </c>
      <c r="I95" s="27" t="s">
        <v>82</v>
      </c>
      <c r="J95" s="27" t="s">
        <v>83</v>
      </c>
      <c r="K95" s="27" t="s">
        <v>283</v>
      </c>
    </row>
  </sheetData>
  <sheetProtection/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.39" bottom="0.39" header="0.51" footer="0.5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2018-01-04T08:18:30Z</cp:lastPrinted>
  <dcterms:created xsi:type="dcterms:W3CDTF">2017-03-21T02:16:06Z</dcterms:created>
  <dcterms:modified xsi:type="dcterms:W3CDTF">2018-01-05T08:11:20Z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